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1824f1fc89858/Documents 1/AERE/2025/points dressage/"/>
    </mc:Choice>
  </mc:AlternateContent>
  <xr:revisionPtr revIDLastSave="19" documentId="8_{2F93C580-B9CC-46FE-8593-96AF5439D390}" xr6:coauthVersionLast="47" xr6:coauthVersionMax="47" xr10:uidLastSave="{84E5F09A-3811-4E11-A942-75ABAD1ACAC2}"/>
  <workbookProtection workbookAlgorithmName="SHA-512" workbookHashValue="YstLXzjvV9Ut1ZZCqGHQeH8+zOI0TraB4fvG8ZYc/R9IxjG5k0FgRqxQywYCaLt8zAd6BAjHAWu8OpVd8LpSOA==" workbookSaltValue="oWykksJpfUMhzAudp3MCAQ==" workbookSpinCount="100000" lockStructure="1"/>
  <bookViews>
    <workbookView xWindow="-108" yWindow="-108" windowWidth="23256" windowHeight="12456" activeTab="1" xr2:uid="{00000000-000D-0000-FFFF-FFFF00000000}"/>
  </bookViews>
  <sheets>
    <sheet name="Initiation" sheetId="1" r:id="rId1"/>
    <sheet name="Entraînement" sheetId="5" r:id="rId2"/>
    <sheet name="Niveau 1, 2, 3 et 4" sheetId="6" r:id="rId3"/>
    <sheet name="Pointage" sheetId="9" state="hidden" r:id="rId4"/>
  </sheets>
  <definedNames>
    <definedName name="_xlnm.Print_Area" localSheetId="1">Entraînement!$A$51:$CI$63</definedName>
    <definedName name="_xlnm.Print_Area" localSheetId="0">Initiation!$A$1:$BN$86</definedName>
    <definedName name="_xlnm.Print_Area" localSheetId="2">'Niveau 1, 2, 3 et 4'!$A$28:$CH$37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F61" i="1" l="1"/>
  <c r="CJ23" i="5"/>
  <c r="CJ19" i="5"/>
  <c r="CE31" i="6"/>
  <c r="CE32" i="6"/>
  <c r="CE33" i="6"/>
  <c r="CE34" i="6"/>
  <c r="CE35" i="6"/>
  <c r="CE36" i="6"/>
  <c r="CE37" i="6"/>
  <c r="CE38" i="6"/>
  <c r="CE39" i="6"/>
  <c r="CE40" i="6"/>
  <c r="CE41" i="6"/>
  <c r="CE42" i="6"/>
  <c r="CE43" i="6"/>
  <c r="CE44" i="6"/>
  <c r="CE45" i="6"/>
  <c r="CE46" i="6"/>
  <c r="CE47" i="6"/>
  <c r="CE48" i="6"/>
  <c r="CE49" i="6"/>
  <c r="CE50" i="6"/>
  <c r="CE51" i="6"/>
  <c r="CE52" i="6"/>
  <c r="CE30" i="6"/>
  <c r="CE18" i="6"/>
  <c r="CE19" i="6"/>
  <c r="CE20" i="6"/>
  <c r="CE22" i="6"/>
  <c r="CE21" i="6"/>
  <c r="CE23" i="6"/>
  <c r="CE24" i="6"/>
  <c r="CE25" i="6"/>
  <c r="CE26" i="6"/>
  <c r="CE27" i="6"/>
  <c r="CE17" i="6"/>
  <c r="CE5" i="6"/>
  <c r="CE6" i="6"/>
  <c r="CE7" i="6"/>
  <c r="CE8" i="6"/>
  <c r="CE9" i="6"/>
  <c r="CE10" i="6"/>
  <c r="CE11" i="6"/>
  <c r="CE12" i="6"/>
  <c r="CE13" i="6"/>
  <c r="CE14" i="6"/>
  <c r="CE4" i="6"/>
  <c r="CJ4" i="6"/>
  <c r="CJ5" i="6"/>
  <c r="CJ7" i="6"/>
  <c r="CJ8" i="6"/>
  <c r="CJ9" i="6"/>
  <c r="CJ10" i="6"/>
  <c r="CJ11" i="6"/>
  <c r="CJ12" i="6"/>
  <c r="CJ13" i="6"/>
  <c r="CJ14" i="6"/>
  <c r="CJ17" i="6"/>
  <c r="CJ20" i="6"/>
  <c r="CJ18" i="6"/>
  <c r="CJ23" i="6"/>
  <c r="CJ21" i="6"/>
  <c r="CJ22" i="6"/>
  <c r="CJ24" i="6"/>
  <c r="CJ25" i="6"/>
  <c r="CJ26" i="6"/>
  <c r="CJ27" i="6"/>
  <c r="CJ19" i="6"/>
  <c r="CJ31" i="6"/>
  <c r="CJ6" i="6"/>
  <c r="BY67" i="6"/>
  <c r="BY68" i="6"/>
  <c r="BY70" i="6"/>
  <c r="BY72" i="6"/>
  <c r="BY73" i="6"/>
  <c r="BY74" i="6"/>
  <c r="BY69" i="6"/>
  <c r="BZ69" i="6" s="1"/>
  <c r="BY71" i="6"/>
  <c r="CE69" i="6"/>
  <c r="CF69" i="6" s="1"/>
  <c r="CB69" i="6"/>
  <c r="CC69" i="6" s="1"/>
  <c r="BV69" i="6"/>
  <c r="BW69" i="6" s="1"/>
  <c r="BR69" i="6"/>
  <c r="BS69" i="6" s="1"/>
  <c r="BO69" i="6"/>
  <c r="BP69" i="6" s="1"/>
  <c r="BL69" i="6"/>
  <c r="BM69" i="6" s="1"/>
  <c r="BI69" i="6"/>
  <c r="BJ69" i="6" s="1"/>
  <c r="BE69" i="6"/>
  <c r="BF69" i="6" s="1"/>
  <c r="BB69" i="6"/>
  <c r="BC69" i="6" s="1"/>
  <c r="AY69" i="6"/>
  <c r="AZ69" i="6" s="1"/>
  <c r="AV69" i="6"/>
  <c r="AW69" i="6" s="1"/>
  <c r="AR69" i="6"/>
  <c r="AS69" i="6" s="1"/>
  <c r="AO69" i="6"/>
  <c r="AP69" i="6" s="1"/>
  <c r="AL69" i="6"/>
  <c r="AM69" i="6" s="1"/>
  <c r="AI69" i="6"/>
  <c r="AJ69" i="6" s="1"/>
  <c r="AE69" i="6"/>
  <c r="AF69" i="6" s="1"/>
  <c r="AB69" i="6"/>
  <c r="AC69" i="6" s="1"/>
  <c r="Y69" i="6"/>
  <c r="Z69" i="6" s="1"/>
  <c r="V69" i="6"/>
  <c r="W69" i="6" s="1"/>
  <c r="R69" i="6"/>
  <c r="S69" i="6" s="1"/>
  <c r="O69" i="6"/>
  <c r="P69" i="6" s="1"/>
  <c r="L69" i="6"/>
  <c r="M69" i="6" s="1"/>
  <c r="I69" i="6"/>
  <c r="J69" i="6" s="1"/>
  <c r="CJ4" i="5"/>
  <c r="CJ7" i="5"/>
  <c r="CJ6" i="5"/>
  <c r="CJ8" i="5"/>
  <c r="CJ9" i="5"/>
  <c r="CJ10" i="5"/>
  <c r="CJ11" i="5"/>
  <c r="CJ12" i="5"/>
  <c r="CJ13" i="5"/>
  <c r="CJ14" i="5"/>
  <c r="CJ15" i="5"/>
  <c r="CJ16" i="5"/>
  <c r="CJ27" i="5"/>
  <c r="CJ20" i="5"/>
  <c r="CJ22" i="5"/>
  <c r="CJ24" i="5"/>
  <c r="CJ25" i="5"/>
  <c r="CJ29" i="5"/>
  <c r="CJ21" i="5"/>
  <c r="CJ28" i="5"/>
  <c r="CJ33" i="5"/>
  <c r="CJ34" i="5"/>
  <c r="CJ35" i="5"/>
  <c r="CJ31" i="5"/>
  <c r="CJ26" i="5"/>
  <c r="CJ36" i="5"/>
  <c r="CJ32" i="5"/>
  <c r="CJ30" i="5"/>
  <c r="CJ37" i="5"/>
  <c r="CJ38" i="5"/>
  <c r="CJ39" i="5"/>
  <c r="CJ40" i="5"/>
  <c r="CJ41" i="5"/>
  <c r="CJ42" i="5"/>
  <c r="CJ43" i="5"/>
  <c r="CJ44" i="5"/>
  <c r="CJ45" i="5"/>
  <c r="CJ46" i="5"/>
  <c r="CJ47" i="5"/>
  <c r="CJ48" i="5"/>
  <c r="CJ49" i="5"/>
  <c r="CJ50" i="5"/>
  <c r="CJ53" i="5"/>
  <c r="CJ54" i="5"/>
  <c r="CJ55" i="5"/>
  <c r="CJ56" i="5"/>
  <c r="CJ58" i="5"/>
  <c r="CJ60" i="5"/>
  <c r="CJ61" i="5"/>
  <c r="CJ62" i="5"/>
  <c r="CJ63" i="5"/>
  <c r="CJ59" i="5"/>
  <c r="CJ57" i="5"/>
  <c r="CJ64" i="5"/>
  <c r="CJ65" i="5"/>
  <c r="CJ66" i="5"/>
  <c r="CJ67" i="5"/>
  <c r="CJ68" i="5"/>
  <c r="CJ69" i="5"/>
  <c r="CJ70" i="5"/>
  <c r="CJ71" i="5"/>
  <c r="CJ72" i="5"/>
  <c r="CJ73" i="5"/>
  <c r="CJ74" i="5"/>
  <c r="CJ75" i="5"/>
  <c r="CJ76" i="5"/>
  <c r="CJ77" i="5"/>
  <c r="CJ78" i="5"/>
  <c r="CJ79" i="5"/>
  <c r="CJ80" i="5"/>
  <c r="CJ81" i="5"/>
  <c r="CJ82" i="5"/>
  <c r="CJ85" i="5"/>
  <c r="CJ86" i="5"/>
  <c r="CJ87" i="5"/>
  <c r="CJ88" i="5"/>
  <c r="CJ89" i="5"/>
  <c r="CJ90" i="5"/>
  <c r="CJ91" i="5"/>
  <c r="CJ92" i="5"/>
  <c r="CJ93" i="5"/>
  <c r="CJ94" i="5"/>
  <c r="CJ95" i="5"/>
  <c r="CJ96" i="5"/>
  <c r="CJ5" i="5"/>
  <c r="BP27" i="1"/>
  <c r="BP29" i="1"/>
  <c r="BP30" i="1"/>
  <c r="BP28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8" i="1"/>
  <c r="BP62" i="1"/>
  <c r="BP63" i="1"/>
  <c r="BP65" i="1"/>
  <c r="BP60" i="1"/>
  <c r="BP66" i="1"/>
  <c r="BP59" i="1"/>
  <c r="BP67" i="1"/>
  <c r="BP68" i="1"/>
  <c r="BP61" i="1"/>
  <c r="BP64" i="1"/>
  <c r="BP69" i="1"/>
  <c r="BP70" i="1"/>
  <c r="BP71" i="1"/>
  <c r="BP72" i="1"/>
  <c r="BP73" i="1"/>
  <c r="BP74" i="1"/>
  <c r="BP75" i="1"/>
  <c r="BP78" i="1"/>
  <c r="BP79" i="1"/>
  <c r="BP80" i="1"/>
  <c r="BP81" i="1"/>
  <c r="BP82" i="1"/>
  <c r="BP83" i="1"/>
  <c r="BP84" i="1"/>
  <c r="BP85" i="1"/>
  <c r="BP86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4" i="1"/>
  <c r="CJ53" i="6"/>
  <c r="CJ63" i="6"/>
  <c r="CJ75" i="6"/>
  <c r="CJ83" i="6"/>
  <c r="AP79" i="6"/>
  <c r="AP78" i="6"/>
  <c r="AP80" i="6"/>
  <c r="AP81" i="6"/>
  <c r="AP82" i="6"/>
  <c r="AM79" i="6"/>
  <c r="AM78" i="6"/>
  <c r="AM80" i="6"/>
  <c r="AM81" i="6"/>
  <c r="AM82" i="6"/>
  <c r="AJ79" i="6"/>
  <c r="AJ78" i="6"/>
  <c r="AJ80" i="6"/>
  <c r="AJ81" i="6"/>
  <c r="AJ82" i="6"/>
  <c r="AF79" i="6"/>
  <c r="AC79" i="6"/>
  <c r="AC78" i="6"/>
  <c r="AC80" i="6"/>
  <c r="AC81" i="6"/>
  <c r="AC82" i="6"/>
  <c r="Z79" i="6"/>
  <c r="Z78" i="6"/>
  <c r="Z80" i="6"/>
  <c r="Z81" i="6"/>
  <c r="Z82" i="6"/>
  <c r="W79" i="6"/>
  <c r="W78" i="6"/>
  <c r="W80" i="6"/>
  <c r="W81" i="6"/>
  <c r="W82" i="6"/>
  <c r="P79" i="6"/>
  <c r="P78" i="6"/>
  <c r="P80" i="6"/>
  <c r="P81" i="6"/>
  <c r="P82" i="6"/>
  <c r="M79" i="6"/>
  <c r="M78" i="6"/>
  <c r="M80" i="6"/>
  <c r="M81" i="6"/>
  <c r="M82" i="6"/>
  <c r="BT69" i="6" l="1"/>
  <c r="BG69" i="6"/>
  <c r="AT69" i="6"/>
  <c r="T69" i="6"/>
  <c r="CG69" i="6"/>
  <c r="CJ69" i="6"/>
  <c r="CH69" i="6"/>
  <c r="AG69" i="6"/>
  <c r="CE8" i="5"/>
  <c r="CF8" i="5" s="1"/>
  <c r="CE96" i="5"/>
  <c r="CF96" i="5" s="1"/>
  <c r="CE95" i="5"/>
  <c r="CF95" i="5" s="1"/>
  <c r="CE94" i="5"/>
  <c r="CF94" i="5" s="1"/>
  <c r="CE93" i="5"/>
  <c r="CF93" i="5" s="1"/>
  <c r="CE92" i="5"/>
  <c r="CF92" i="5" s="1"/>
  <c r="CE91" i="5"/>
  <c r="CF91" i="5" s="1"/>
  <c r="CE90" i="5"/>
  <c r="CF90" i="5" s="1"/>
  <c r="CE89" i="5"/>
  <c r="CF89" i="5" s="1"/>
  <c r="CE88" i="5"/>
  <c r="CF88" i="5" s="1"/>
  <c r="CE86" i="5"/>
  <c r="CF86" i="5" s="1"/>
  <c r="CE87" i="5"/>
  <c r="CF87" i="5" s="1"/>
  <c r="CE85" i="5"/>
  <c r="CF85" i="5" s="1"/>
  <c r="CE82" i="5"/>
  <c r="CF82" i="5" s="1"/>
  <c r="CE81" i="5"/>
  <c r="CF81" i="5" s="1"/>
  <c r="CE80" i="5"/>
  <c r="CF80" i="5" s="1"/>
  <c r="CE79" i="5"/>
  <c r="CF79" i="5" s="1"/>
  <c r="CE78" i="5"/>
  <c r="CF78" i="5" s="1"/>
  <c r="CE77" i="5"/>
  <c r="CF77" i="5" s="1"/>
  <c r="CE76" i="5"/>
  <c r="CF76" i="5" s="1"/>
  <c r="CE75" i="5"/>
  <c r="CF75" i="5" s="1"/>
  <c r="CE74" i="5"/>
  <c r="CF74" i="5" s="1"/>
  <c r="CE73" i="5"/>
  <c r="CF73" i="5" s="1"/>
  <c r="CE72" i="5"/>
  <c r="CF72" i="5" s="1"/>
  <c r="CE71" i="5"/>
  <c r="CF71" i="5" s="1"/>
  <c r="CE70" i="5"/>
  <c r="CF70" i="5" s="1"/>
  <c r="CE69" i="5"/>
  <c r="CF69" i="5" s="1"/>
  <c r="CE68" i="5"/>
  <c r="CF68" i="5" s="1"/>
  <c r="CE67" i="5"/>
  <c r="CF67" i="5" s="1"/>
  <c r="CE66" i="5"/>
  <c r="CF66" i="5" s="1"/>
  <c r="CE65" i="5"/>
  <c r="CF65" i="5" s="1"/>
  <c r="CE64" i="5"/>
  <c r="CF64" i="5" s="1"/>
  <c r="CE57" i="5"/>
  <c r="CF57" i="5" s="1"/>
  <c r="CE59" i="5"/>
  <c r="CF59" i="5" s="1"/>
  <c r="CE62" i="5"/>
  <c r="CF62" i="5" s="1"/>
  <c r="CE54" i="5"/>
  <c r="CF54" i="5" s="1"/>
  <c r="CE60" i="5"/>
  <c r="CF60" i="5" s="1"/>
  <c r="CE61" i="5"/>
  <c r="CE55" i="5"/>
  <c r="CF55" i="5" s="1"/>
  <c r="CE56" i="5"/>
  <c r="CF56" i="5" s="1"/>
  <c r="CE53" i="5"/>
  <c r="CF53" i="5" s="1"/>
  <c r="CE63" i="5"/>
  <c r="CF63" i="5" s="1"/>
  <c r="CE58" i="5"/>
  <c r="CF58" i="5" s="1"/>
  <c r="CE50" i="5"/>
  <c r="CF50" i="5" s="1"/>
  <c r="CE49" i="5"/>
  <c r="CF49" i="5" s="1"/>
  <c r="CE48" i="5"/>
  <c r="CF48" i="5" s="1"/>
  <c r="CE47" i="5"/>
  <c r="CF47" i="5" s="1"/>
  <c r="CE46" i="5"/>
  <c r="CF46" i="5" s="1"/>
  <c r="CE45" i="5"/>
  <c r="CF45" i="5" s="1"/>
  <c r="CE44" i="5"/>
  <c r="CF44" i="5" s="1"/>
  <c r="CE43" i="5"/>
  <c r="CF43" i="5" s="1"/>
  <c r="CE42" i="5"/>
  <c r="CF42" i="5" s="1"/>
  <c r="CE41" i="5"/>
  <c r="CF41" i="5" s="1"/>
  <c r="CE40" i="5"/>
  <c r="CF40" i="5" s="1"/>
  <c r="CE39" i="5"/>
  <c r="CF39" i="5" s="1"/>
  <c r="CE38" i="5"/>
  <c r="CF38" i="5" s="1"/>
  <c r="CE37" i="5"/>
  <c r="CF37" i="5" s="1"/>
  <c r="CE30" i="5"/>
  <c r="CF30" i="5" s="1"/>
  <c r="CE32" i="5"/>
  <c r="CF32" i="5" s="1"/>
  <c r="CE36" i="5"/>
  <c r="CF36" i="5" s="1"/>
  <c r="CE35" i="5"/>
  <c r="CE34" i="5"/>
  <c r="CF34" i="5" s="1"/>
  <c r="CE33" i="5"/>
  <c r="CF33" i="5" s="1"/>
  <c r="CE24" i="5"/>
  <c r="CF24" i="5" s="1"/>
  <c r="CE20" i="5"/>
  <c r="CF20" i="5" s="1"/>
  <c r="CE22" i="5"/>
  <c r="CF22" i="5" s="1"/>
  <c r="CE26" i="5"/>
  <c r="CF26" i="5" s="1"/>
  <c r="CE31" i="5"/>
  <c r="CF31" i="5" s="1"/>
  <c r="CE19" i="5"/>
  <c r="CF19" i="5" s="1"/>
  <c r="CE21" i="5"/>
  <c r="CF21" i="5" s="1"/>
  <c r="CE25" i="5"/>
  <c r="CF25" i="5" s="1"/>
  <c r="CE29" i="5"/>
  <c r="CF29" i="5" s="1"/>
  <c r="CE23" i="5"/>
  <c r="CF23" i="5" s="1"/>
  <c r="CE27" i="5"/>
  <c r="CF27" i="5" s="1"/>
  <c r="CE28" i="5"/>
  <c r="CF28" i="5" s="1"/>
  <c r="CE16" i="5"/>
  <c r="CF16" i="5" s="1"/>
  <c r="CE15" i="5"/>
  <c r="CF15" i="5" s="1"/>
  <c r="CE14" i="5"/>
  <c r="CF14" i="5" s="1"/>
  <c r="CE13" i="5"/>
  <c r="CF13" i="5" s="1"/>
  <c r="CE12" i="5"/>
  <c r="CF12" i="5" s="1"/>
  <c r="CE11" i="5"/>
  <c r="CF11" i="5" s="1"/>
  <c r="CE10" i="5"/>
  <c r="CF10" i="5" s="1"/>
  <c r="CE9" i="5"/>
  <c r="CF9" i="5" s="1"/>
  <c r="CE7" i="5"/>
  <c r="CF7" i="5" s="1"/>
  <c r="CE4" i="5"/>
  <c r="CF4" i="5" s="1"/>
  <c r="CE6" i="5"/>
  <c r="CF6" i="5" s="1"/>
  <c r="CE5" i="5"/>
  <c r="CF5" i="5" s="1"/>
  <c r="BR96" i="5"/>
  <c r="BS96" i="5" s="1"/>
  <c r="BR95" i="5"/>
  <c r="BR94" i="5"/>
  <c r="BS94" i="5" s="1"/>
  <c r="BR93" i="5"/>
  <c r="BS93" i="5" s="1"/>
  <c r="BR92" i="5"/>
  <c r="BS92" i="5" s="1"/>
  <c r="BR91" i="5"/>
  <c r="BS91" i="5" s="1"/>
  <c r="BR90" i="5"/>
  <c r="BS90" i="5" s="1"/>
  <c r="BR89" i="5"/>
  <c r="BS89" i="5" s="1"/>
  <c r="BR88" i="5"/>
  <c r="BS88" i="5" s="1"/>
  <c r="BR86" i="5"/>
  <c r="BS86" i="5" s="1"/>
  <c r="BR87" i="5"/>
  <c r="BS87" i="5" s="1"/>
  <c r="BR85" i="5"/>
  <c r="BS85" i="5" s="1"/>
  <c r="BR82" i="5"/>
  <c r="BS82" i="5" s="1"/>
  <c r="BR81" i="5"/>
  <c r="BS81" i="5" s="1"/>
  <c r="BR80" i="5"/>
  <c r="BR79" i="5"/>
  <c r="BS79" i="5" s="1"/>
  <c r="BR78" i="5"/>
  <c r="BS78" i="5" s="1"/>
  <c r="BR77" i="5"/>
  <c r="BS77" i="5" s="1"/>
  <c r="BR76" i="5"/>
  <c r="BS76" i="5" s="1"/>
  <c r="BR75" i="5"/>
  <c r="BS75" i="5" s="1"/>
  <c r="BR74" i="5"/>
  <c r="BS74" i="5" s="1"/>
  <c r="BR73" i="5"/>
  <c r="BS73" i="5" s="1"/>
  <c r="BR72" i="5"/>
  <c r="BS72" i="5" s="1"/>
  <c r="BR71" i="5"/>
  <c r="BS71" i="5" s="1"/>
  <c r="BR70" i="5"/>
  <c r="BS70" i="5" s="1"/>
  <c r="BR69" i="5"/>
  <c r="BS69" i="5" s="1"/>
  <c r="BR68" i="5"/>
  <c r="BS68" i="5" s="1"/>
  <c r="BR67" i="5"/>
  <c r="BS67" i="5" s="1"/>
  <c r="BR66" i="5"/>
  <c r="BS66" i="5" s="1"/>
  <c r="BR65" i="5"/>
  <c r="BS65" i="5" s="1"/>
  <c r="BR64" i="5"/>
  <c r="BS64" i="5" s="1"/>
  <c r="BR57" i="5"/>
  <c r="BS57" i="5" s="1"/>
  <c r="BR59" i="5"/>
  <c r="BR62" i="5"/>
  <c r="BS62" i="5" s="1"/>
  <c r="BR54" i="5"/>
  <c r="BS54" i="5" s="1"/>
  <c r="BR60" i="5"/>
  <c r="BS60" i="5" s="1"/>
  <c r="BR61" i="5"/>
  <c r="BS61" i="5" s="1"/>
  <c r="BR55" i="5"/>
  <c r="BS55" i="5" s="1"/>
  <c r="BR56" i="5"/>
  <c r="BS56" i="5" s="1"/>
  <c r="BR53" i="5"/>
  <c r="BS53" i="5" s="1"/>
  <c r="BR63" i="5"/>
  <c r="BS63" i="5" s="1"/>
  <c r="BR58" i="5"/>
  <c r="BS58" i="5" s="1"/>
  <c r="BR50" i="5"/>
  <c r="BS50" i="5" s="1"/>
  <c r="BR49" i="5"/>
  <c r="BS49" i="5" s="1"/>
  <c r="BR48" i="5"/>
  <c r="BS48" i="5" s="1"/>
  <c r="BR47" i="5"/>
  <c r="BS47" i="5" s="1"/>
  <c r="BR46" i="5"/>
  <c r="BS46" i="5" s="1"/>
  <c r="BR45" i="5"/>
  <c r="BS45" i="5" s="1"/>
  <c r="BR44" i="5"/>
  <c r="BS44" i="5" s="1"/>
  <c r="BR43" i="5"/>
  <c r="BS43" i="5" s="1"/>
  <c r="BR42" i="5"/>
  <c r="BS42" i="5" s="1"/>
  <c r="BR41" i="5"/>
  <c r="BS41" i="5" s="1"/>
  <c r="BR40" i="5"/>
  <c r="BS40" i="5" s="1"/>
  <c r="BR39" i="5"/>
  <c r="BS39" i="5" s="1"/>
  <c r="BR38" i="5"/>
  <c r="BS38" i="5" s="1"/>
  <c r="BR37" i="5"/>
  <c r="BS37" i="5" s="1"/>
  <c r="BR30" i="5"/>
  <c r="BS30" i="5" s="1"/>
  <c r="BR32" i="5"/>
  <c r="BS32" i="5" s="1"/>
  <c r="BR36" i="5"/>
  <c r="BS36" i="5" s="1"/>
  <c r="BR35" i="5"/>
  <c r="BS35" i="5" s="1"/>
  <c r="BR34" i="5"/>
  <c r="BS34" i="5" s="1"/>
  <c r="BR33" i="5"/>
  <c r="BS33" i="5" s="1"/>
  <c r="BR24" i="5"/>
  <c r="BS24" i="5" s="1"/>
  <c r="BR20" i="5"/>
  <c r="BS20" i="5" s="1"/>
  <c r="BR22" i="5"/>
  <c r="BS22" i="5" s="1"/>
  <c r="BR26" i="5"/>
  <c r="BS26" i="5" s="1"/>
  <c r="BR31" i="5"/>
  <c r="BS31" i="5" s="1"/>
  <c r="BR19" i="5"/>
  <c r="BS19" i="5" s="1"/>
  <c r="BR21" i="5"/>
  <c r="BS21" i="5" s="1"/>
  <c r="BR25" i="5"/>
  <c r="BS25" i="5" s="1"/>
  <c r="BR29" i="5"/>
  <c r="BS29" i="5" s="1"/>
  <c r="BR23" i="5"/>
  <c r="BS23" i="5" s="1"/>
  <c r="BR27" i="5"/>
  <c r="BS27" i="5" s="1"/>
  <c r="BR28" i="5"/>
  <c r="BS28" i="5" s="1"/>
  <c r="BR16" i="5"/>
  <c r="BS16" i="5" s="1"/>
  <c r="BR15" i="5"/>
  <c r="BS15" i="5" s="1"/>
  <c r="BR14" i="5"/>
  <c r="BS14" i="5" s="1"/>
  <c r="BR13" i="5"/>
  <c r="BS13" i="5" s="1"/>
  <c r="BR12" i="5"/>
  <c r="BS12" i="5" s="1"/>
  <c r="BR11" i="5"/>
  <c r="BS11" i="5" s="1"/>
  <c r="BR10" i="5"/>
  <c r="BS10" i="5" s="1"/>
  <c r="BR9" i="5"/>
  <c r="BS9" i="5" s="1"/>
  <c r="BR7" i="5"/>
  <c r="BS7" i="5" s="1"/>
  <c r="BR4" i="5"/>
  <c r="BS4" i="5" s="1"/>
  <c r="BR6" i="5"/>
  <c r="BS6" i="5" s="1"/>
  <c r="BR5" i="5"/>
  <c r="BR8" i="5"/>
  <c r="BS8" i="5" s="1"/>
  <c r="BE96" i="5"/>
  <c r="BF96" i="5" s="1"/>
  <c r="BE95" i="5"/>
  <c r="BF95" i="5" s="1"/>
  <c r="BE94" i="5"/>
  <c r="BF94" i="5" s="1"/>
  <c r="BE93" i="5"/>
  <c r="BF93" i="5" s="1"/>
  <c r="BE92" i="5"/>
  <c r="BF92" i="5" s="1"/>
  <c r="BE91" i="5"/>
  <c r="BF91" i="5" s="1"/>
  <c r="BE90" i="5"/>
  <c r="BF90" i="5" s="1"/>
  <c r="BE89" i="5"/>
  <c r="BF89" i="5" s="1"/>
  <c r="BE88" i="5"/>
  <c r="BF88" i="5" s="1"/>
  <c r="BE86" i="5"/>
  <c r="BF86" i="5" s="1"/>
  <c r="BE87" i="5"/>
  <c r="BF87" i="5" s="1"/>
  <c r="BE85" i="5"/>
  <c r="BF85" i="5" s="1"/>
  <c r="BE82" i="5"/>
  <c r="BF82" i="5" s="1"/>
  <c r="BE81" i="5"/>
  <c r="BF81" i="5" s="1"/>
  <c r="BE80" i="5"/>
  <c r="BF80" i="5" s="1"/>
  <c r="BE79" i="5"/>
  <c r="BF79" i="5" s="1"/>
  <c r="BE78" i="5"/>
  <c r="BF78" i="5" s="1"/>
  <c r="BE77" i="5"/>
  <c r="BF77" i="5" s="1"/>
  <c r="BE76" i="5"/>
  <c r="BF76" i="5" s="1"/>
  <c r="BE75" i="5"/>
  <c r="BF75" i="5" s="1"/>
  <c r="BE74" i="5"/>
  <c r="BF74" i="5" s="1"/>
  <c r="BE73" i="5"/>
  <c r="BF73" i="5" s="1"/>
  <c r="BE72" i="5"/>
  <c r="BF72" i="5" s="1"/>
  <c r="BE71" i="5"/>
  <c r="BF71" i="5" s="1"/>
  <c r="BE70" i="5"/>
  <c r="BF70" i="5" s="1"/>
  <c r="BE69" i="5"/>
  <c r="BF69" i="5" s="1"/>
  <c r="BE68" i="5"/>
  <c r="BF68" i="5" s="1"/>
  <c r="BE67" i="5"/>
  <c r="BF67" i="5" s="1"/>
  <c r="BE66" i="5"/>
  <c r="BF66" i="5" s="1"/>
  <c r="BE65" i="5"/>
  <c r="BF65" i="5" s="1"/>
  <c r="BE64" i="5"/>
  <c r="BF64" i="5" s="1"/>
  <c r="BE57" i="5"/>
  <c r="BF57" i="5" s="1"/>
  <c r="BE59" i="5"/>
  <c r="BF59" i="5" s="1"/>
  <c r="BE62" i="5"/>
  <c r="BF62" i="5" s="1"/>
  <c r="BE54" i="5"/>
  <c r="BF54" i="5" s="1"/>
  <c r="BE60" i="5"/>
  <c r="BF60" i="5" s="1"/>
  <c r="BE61" i="5"/>
  <c r="BF61" i="5" s="1"/>
  <c r="BE55" i="5"/>
  <c r="BF55" i="5" s="1"/>
  <c r="BE56" i="5"/>
  <c r="BF56" i="5" s="1"/>
  <c r="BE53" i="5"/>
  <c r="BF53" i="5" s="1"/>
  <c r="BE63" i="5"/>
  <c r="BF63" i="5" s="1"/>
  <c r="BE58" i="5"/>
  <c r="BF58" i="5" s="1"/>
  <c r="BE50" i="5"/>
  <c r="BF50" i="5" s="1"/>
  <c r="BE49" i="5"/>
  <c r="BE48" i="5"/>
  <c r="BF48" i="5" s="1"/>
  <c r="BE47" i="5"/>
  <c r="BF47" i="5" s="1"/>
  <c r="BE46" i="5"/>
  <c r="BF46" i="5" s="1"/>
  <c r="BE45" i="5"/>
  <c r="BF45" i="5" s="1"/>
  <c r="BE44" i="5"/>
  <c r="BF44" i="5" s="1"/>
  <c r="BE43" i="5"/>
  <c r="BE42" i="5"/>
  <c r="BF42" i="5" s="1"/>
  <c r="BE41" i="5"/>
  <c r="BF41" i="5" s="1"/>
  <c r="BE40" i="5"/>
  <c r="BF40" i="5" s="1"/>
  <c r="BE39" i="5"/>
  <c r="BF39" i="5" s="1"/>
  <c r="BE38" i="5"/>
  <c r="BF38" i="5" s="1"/>
  <c r="BE37" i="5"/>
  <c r="BF37" i="5" s="1"/>
  <c r="BE30" i="5"/>
  <c r="BF30" i="5" s="1"/>
  <c r="BE32" i="5"/>
  <c r="BF32" i="5" s="1"/>
  <c r="BE36" i="5"/>
  <c r="BF36" i="5" s="1"/>
  <c r="BE35" i="5"/>
  <c r="BF35" i="5" s="1"/>
  <c r="BE34" i="5"/>
  <c r="BF34" i="5" s="1"/>
  <c r="BE33" i="5"/>
  <c r="BF33" i="5" s="1"/>
  <c r="BE24" i="5"/>
  <c r="BF24" i="5" s="1"/>
  <c r="BE20" i="5"/>
  <c r="BF20" i="5" s="1"/>
  <c r="BE22" i="5"/>
  <c r="BF22" i="5" s="1"/>
  <c r="BE26" i="5"/>
  <c r="BF26" i="5" s="1"/>
  <c r="BE31" i="5"/>
  <c r="BF31" i="5" s="1"/>
  <c r="BE19" i="5"/>
  <c r="BF19" i="5" s="1"/>
  <c r="BE21" i="5"/>
  <c r="BF21" i="5" s="1"/>
  <c r="BE25" i="5"/>
  <c r="BF25" i="5" s="1"/>
  <c r="BE29" i="5"/>
  <c r="BF29" i="5" s="1"/>
  <c r="BE23" i="5"/>
  <c r="BF23" i="5" s="1"/>
  <c r="BE27" i="5"/>
  <c r="BF27" i="5" s="1"/>
  <c r="BE28" i="5"/>
  <c r="BE16" i="5"/>
  <c r="BF16" i="5" s="1"/>
  <c r="BE15" i="5"/>
  <c r="BF15" i="5" s="1"/>
  <c r="BE14" i="5"/>
  <c r="BF14" i="5" s="1"/>
  <c r="BE13" i="5"/>
  <c r="BF13" i="5" s="1"/>
  <c r="BE12" i="5"/>
  <c r="BF12" i="5" s="1"/>
  <c r="BE11" i="5"/>
  <c r="BF11" i="5" s="1"/>
  <c r="BE10" i="5"/>
  <c r="BF10" i="5" s="1"/>
  <c r="BE9" i="5"/>
  <c r="BF9" i="5" s="1"/>
  <c r="BE7" i="5"/>
  <c r="BF7" i="5" s="1"/>
  <c r="BE4" i="5"/>
  <c r="BF4" i="5" s="1"/>
  <c r="BE6" i="5"/>
  <c r="BF6" i="5" s="1"/>
  <c r="BE5" i="5"/>
  <c r="BF5" i="5" s="1"/>
  <c r="BE8" i="5"/>
  <c r="BF8" i="5" s="1"/>
  <c r="AR96" i="5"/>
  <c r="AS96" i="5" s="1"/>
  <c r="AR95" i="5"/>
  <c r="AR94" i="5"/>
  <c r="AS94" i="5" s="1"/>
  <c r="AR93" i="5"/>
  <c r="AS93" i="5" s="1"/>
  <c r="AR92" i="5"/>
  <c r="AS92" i="5" s="1"/>
  <c r="AR91" i="5"/>
  <c r="AR90" i="5"/>
  <c r="AS90" i="5" s="1"/>
  <c r="AR89" i="5"/>
  <c r="AS89" i="5" s="1"/>
  <c r="AR88" i="5"/>
  <c r="AS88" i="5" s="1"/>
  <c r="AR86" i="5"/>
  <c r="AS86" i="5" s="1"/>
  <c r="AR87" i="5"/>
  <c r="AS87" i="5" s="1"/>
  <c r="AR85" i="5"/>
  <c r="AS85" i="5" s="1"/>
  <c r="AR82" i="5"/>
  <c r="AS82" i="5" s="1"/>
  <c r="AR81" i="5"/>
  <c r="AS81" i="5" s="1"/>
  <c r="AR80" i="5"/>
  <c r="AS80" i="5" s="1"/>
  <c r="AR79" i="5"/>
  <c r="AS79" i="5" s="1"/>
  <c r="AR78" i="5"/>
  <c r="AS78" i="5" s="1"/>
  <c r="AR77" i="5"/>
  <c r="AS77" i="5" s="1"/>
  <c r="AR76" i="5"/>
  <c r="AS76" i="5" s="1"/>
  <c r="AR75" i="5"/>
  <c r="AS75" i="5" s="1"/>
  <c r="AR74" i="5"/>
  <c r="AS74" i="5" s="1"/>
  <c r="AR73" i="5"/>
  <c r="AS73" i="5" s="1"/>
  <c r="AR72" i="5"/>
  <c r="AS72" i="5" s="1"/>
  <c r="AR71" i="5"/>
  <c r="AS71" i="5" s="1"/>
  <c r="AR70" i="5"/>
  <c r="AS70" i="5" s="1"/>
  <c r="AR69" i="5"/>
  <c r="AR68" i="5"/>
  <c r="AS68" i="5" s="1"/>
  <c r="AR67" i="5"/>
  <c r="AS67" i="5" s="1"/>
  <c r="AR66" i="5"/>
  <c r="AS66" i="5" s="1"/>
  <c r="AR65" i="5"/>
  <c r="AS65" i="5" s="1"/>
  <c r="AR64" i="5"/>
  <c r="AS64" i="5" s="1"/>
  <c r="AR57" i="5"/>
  <c r="AS57" i="5" s="1"/>
  <c r="AR59" i="5"/>
  <c r="AS59" i="5" s="1"/>
  <c r="AR62" i="5"/>
  <c r="AS62" i="5" s="1"/>
  <c r="AR54" i="5"/>
  <c r="AS54" i="5" s="1"/>
  <c r="AR60" i="5"/>
  <c r="AS60" i="5" s="1"/>
  <c r="AR61" i="5"/>
  <c r="AR55" i="5"/>
  <c r="AS55" i="5" s="1"/>
  <c r="AR56" i="5"/>
  <c r="AS56" i="5" s="1"/>
  <c r="AR53" i="5"/>
  <c r="AS53" i="5" s="1"/>
  <c r="AR63" i="5"/>
  <c r="AS63" i="5" s="1"/>
  <c r="AR58" i="5"/>
  <c r="AS58" i="5" s="1"/>
  <c r="AR50" i="5"/>
  <c r="AS50" i="5" s="1"/>
  <c r="AR49" i="5"/>
  <c r="AS49" i="5" s="1"/>
  <c r="AR48" i="5"/>
  <c r="AS48" i="5" s="1"/>
  <c r="AR47" i="5"/>
  <c r="AS47" i="5" s="1"/>
  <c r="AR46" i="5"/>
  <c r="AS46" i="5" s="1"/>
  <c r="AR45" i="5"/>
  <c r="AS45" i="5" s="1"/>
  <c r="AR44" i="5"/>
  <c r="AR43" i="5"/>
  <c r="AS43" i="5" s="1"/>
  <c r="AR42" i="5"/>
  <c r="AS42" i="5" s="1"/>
  <c r="AR41" i="5"/>
  <c r="AS41" i="5" s="1"/>
  <c r="AR40" i="5"/>
  <c r="AS40" i="5" s="1"/>
  <c r="AR39" i="5"/>
  <c r="AS39" i="5" s="1"/>
  <c r="AR38" i="5"/>
  <c r="AS38" i="5" s="1"/>
  <c r="AR37" i="5"/>
  <c r="AS37" i="5" s="1"/>
  <c r="AR30" i="5"/>
  <c r="AS30" i="5" s="1"/>
  <c r="AR32" i="5"/>
  <c r="AR36" i="5"/>
  <c r="AS36" i="5" s="1"/>
  <c r="AR35" i="5"/>
  <c r="AS35" i="5" s="1"/>
  <c r="AR34" i="5"/>
  <c r="AS34" i="5" s="1"/>
  <c r="AR33" i="5"/>
  <c r="AS33" i="5" s="1"/>
  <c r="AR24" i="5"/>
  <c r="AS24" i="5" s="1"/>
  <c r="AR20" i="5"/>
  <c r="AS20" i="5" s="1"/>
  <c r="AR22" i="5"/>
  <c r="AS22" i="5" s="1"/>
  <c r="AR26" i="5"/>
  <c r="AS26" i="5" s="1"/>
  <c r="AR31" i="5"/>
  <c r="AS31" i="5" s="1"/>
  <c r="AR19" i="5"/>
  <c r="AS19" i="5" s="1"/>
  <c r="AR21" i="5"/>
  <c r="AS21" i="5" s="1"/>
  <c r="AR25" i="5"/>
  <c r="AS25" i="5" s="1"/>
  <c r="AR29" i="5"/>
  <c r="AS29" i="5" s="1"/>
  <c r="AR23" i="5"/>
  <c r="AS23" i="5" s="1"/>
  <c r="AR27" i="5"/>
  <c r="AS27" i="5" s="1"/>
  <c r="AR28" i="5"/>
  <c r="AS28" i="5" s="1"/>
  <c r="AR16" i="5"/>
  <c r="AS16" i="5" s="1"/>
  <c r="AR15" i="5"/>
  <c r="AS15" i="5" s="1"/>
  <c r="AR14" i="5"/>
  <c r="AR13" i="5"/>
  <c r="AS13" i="5" s="1"/>
  <c r="AR12" i="5"/>
  <c r="AS12" i="5" s="1"/>
  <c r="AR11" i="5"/>
  <c r="AS11" i="5" s="1"/>
  <c r="AR10" i="5"/>
  <c r="AS10" i="5" s="1"/>
  <c r="AR9" i="5"/>
  <c r="AR7" i="5"/>
  <c r="AS7" i="5" s="1"/>
  <c r="AR4" i="5"/>
  <c r="AS4" i="5" s="1"/>
  <c r="AR6" i="5"/>
  <c r="AS6" i="5" s="1"/>
  <c r="AR5" i="5"/>
  <c r="AS5" i="5" s="1"/>
  <c r="AR8" i="5"/>
  <c r="AS8" i="5" s="1"/>
  <c r="AE96" i="5"/>
  <c r="AF96" i="5" s="1"/>
  <c r="AE95" i="5"/>
  <c r="AF95" i="5" s="1"/>
  <c r="AE94" i="5"/>
  <c r="AF94" i="5" s="1"/>
  <c r="AE93" i="5"/>
  <c r="AF93" i="5" s="1"/>
  <c r="AE92" i="5"/>
  <c r="AF92" i="5" s="1"/>
  <c r="AE91" i="5"/>
  <c r="AF91" i="5" s="1"/>
  <c r="AE90" i="5"/>
  <c r="AF90" i="5" s="1"/>
  <c r="AE89" i="5"/>
  <c r="AE88" i="5"/>
  <c r="AE86" i="5"/>
  <c r="AF86" i="5" s="1"/>
  <c r="AE87" i="5"/>
  <c r="AF87" i="5" s="1"/>
  <c r="AE85" i="5"/>
  <c r="AF85" i="5" s="1"/>
  <c r="AE82" i="5"/>
  <c r="AF82" i="5" s="1"/>
  <c r="AE81" i="5"/>
  <c r="AF81" i="5" s="1"/>
  <c r="AE80" i="5"/>
  <c r="AF80" i="5" s="1"/>
  <c r="AE79" i="5"/>
  <c r="AF79" i="5" s="1"/>
  <c r="AE78" i="5"/>
  <c r="AF78" i="5" s="1"/>
  <c r="AE77" i="5"/>
  <c r="AF77" i="5" s="1"/>
  <c r="AE76" i="5"/>
  <c r="AF76" i="5" s="1"/>
  <c r="AE75" i="5"/>
  <c r="AF75" i="5" s="1"/>
  <c r="AE74" i="5"/>
  <c r="AE73" i="5"/>
  <c r="AF73" i="5" s="1"/>
  <c r="AE72" i="5"/>
  <c r="AF72" i="5" s="1"/>
  <c r="AE71" i="5"/>
  <c r="AF71" i="5" s="1"/>
  <c r="AE70" i="5"/>
  <c r="AE69" i="5"/>
  <c r="AF69" i="5" s="1"/>
  <c r="AE68" i="5"/>
  <c r="AF68" i="5" s="1"/>
  <c r="AE67" i="5"/>
  <c r="AF67" i="5" s="1"/>
  <c r="AE66" i="5"/>
  <c r="AF66" i="5" s="1"/>
  <c r="AE65" i="5"/>
  <c r="AF65" i="5" s="1"/>
  <c r="AE64" i="5"/>
  <c r="AF64" i="5" s="1"/>
  <c r="AE57" i="5"/>
  <c r="AF57" i="5" s="1"/>
  <c r="AE59" i="5"/>
  <c r="AF59" i="5" s="1"/>
  <c r="AE62" i="5"/>
  <c r="AF62" i="5" s="1"/>
  <c r="AE54" i="5"/>
  <c r="AF54" i="5" s="1"/>
  <c r="AE60" i="5"/>
  <c r="AF60" i="5" s="1"/>
  <c r="AE61" i="5"/>
  <c r="AF61" i="5" s="1"/>
  <c r="AE55" i="5"/>
  <c r="AF55" i="5" s="1"/>
  <c r="AE56" i="5"/>
  <c r="AE53" i="5"/>
  <c r="AF53" i="5" s="1"/>
  <c r="AE63" i="5"/>
  <c r="AF63" i="5" s="1"/>
  <c r="AE58" i="5"/>
  <c r="AF58" i="5" s="1"/>
  <c r="AE50" i="5"/>
  <c r="AF50" i="5" s="1"/>
  <c r="AE49" i="5"/>
  <c r="AE48" i="5"/>
  <c r="AF48" i="5" s="1"/>
  <c r="AE47" i="5"/>
  <c r="AF47" i="5" s="1"/>
  <c r="AE46" i="5"/>
  <c r="AF46" i="5" s="1"/>
  <c r="AE45" i="5"/>
  <c r="AE44" i="5"/>
  <c r="AF44" i="5" s="1"/>
  <c r="AE43" i="5"/>
  <c r="AF43" i="5" s="1"/>
  <c r="AE42" i="5"/>
  <c r="AF42" i="5" s="1"/>
  <c r="AE41" i="5"/>
  <c r="AF41" i="5" s="1"/>
  <c r="AE40" i="5"/>
  <c r="AF40" i="5" s="1"/>
  <c r="AE39" i="5"/>
  <c r="AF39" i="5" s="1"/>
  <c r="AE38" i="5"/>
  <c r="AF38" i="5" s="1"/>
  <c r="AE37" i="5"/>
  <c r="AE30" i="5"/>
  <c r="AE32" i="5"/>
  <c r="AF32" i="5" s="1"/>
  <c r="AE36" i="5"/>
  <c r="AF36" i="5" s="1"/>
  <c r="AE35" i="5"/>
  <c r="AE34" i="5"/>
  <c r="AF34" i="5" s="1"/>
  <c r="AE33" i="5"/>
  <c r="AF33" i="5" s="1"/>
  <c r="AE24" i="5"/>
  <c r="AF24" i="5" s="1"/>
  <c r="AE20" i="5"/>
  <c r="AF20" i="5" s="1"/>
  <c r="AE22" i="5"/>
  <c r="AF22" i="5" s="1"/>
  <c r="AE26" i="5"/>
  <c r="AF26" i="5" s="1"/>
  <c r="AE31" i="5"/>
  <c r="AF31" i="5" s="1"/>
  <c r="AE19" i="5"/>
  <c r="AE21" i="5"/>
  <c r="AE25" i="5"/>
  <c r="AF25" i="5" s="1"/>
  <c r="AE29" i="5"/>
  <c r="AF29" i="5" s="1"/>
  <c r="AE23" i="5"/>
  <c r="AF23" i="5" s="1"/>
  <c r="AE27" i="5"/>
  <c r="AE28" i="5"/>
  <c r="AF28" i="5" s="1"/>
  <c r="AE16" i="5"/>
  <c r="AF16" i="5" s="1"/>
  <c r="AE15" i="5"/>
  <c r="AF15" i="5" s="1"/>
  <c r="AE14" i="5"/>
  <c r="AF14" i="5" s="1"/>
  <c r="AE13" i="5"/>
  <c r="AE12" i="5"/>
  <c r="AF12" i="5" s="1"/>
  <c r="AE11" i="5"/>
  <c r="AE10" i="5"/>
  <c r="AF10" i="5" s="1"/>
  <c r="AE9" i="5"/>
  <c r="AF9" i="5" s="1"/>
  <c r="AE7" i="5"/>
  <c r="AF7" i="5" s="1"/>
  <c r="AE4" i="5"/>
  <c r="AF4" i="5" s="1"/>
  <c r="AE6" i="5"/>
  <c r="AF6" i="5" s="1"/>
  <c r="AE5" i="5"/>
  <c r="AF5" i="5" s="1"/>
  <c r="AE8" i="5"/>
  <c r="AF8" i="5" s="1"/>
  <c r="R87" i="5"/>
  <c r="S87" i="5" s="1"/>
  <c r="R86" i="5"/>
  <c r="R88" i="5"/>
  <c r="S88" i="5" s="1"/>
  <c r="R89" i="5"/>
  <c r="S89" i="5" s="1"/>
  <c r="R90" i="5"/>
  <c r="S90" i="5" s="1"/>
  <c r="R91" i="5"/>
  <c r="S91" i="5" s="1"/>
  <c r="R92" i="5"/>
  <c r="S92" i="5" s="1"/>
  <c r="R93" i="5"/>
  <c r="R94" i="5"/>
  <c r="R95" i="5"/>
  <c r="R96" i="5"/>
  <c r="S96" i="5" s="1"/>
  <c r="R85" i="5"/>
  <c r="S85" i="5" s="1"/>
  <c r="R63" i="5"/>
  <c r="S63" i="5" s="1"/>
  <c r="R53" i="5"/>
  <c r="R56" i="5"/>
  <c r="R55" i="5"/>
  <c r="S55" i="5" s="1"/>
  <c r="R61" i="5"/>
  <c r="S61" i="5" s="1"/>
  <c r="R60" i="5"/>
  <c r="S60" i="5" s="1"/>
  <c r="R54" i="5"/>
  <c r="S54" i="5" s="1"/>
  <c r="R62" i="5"/>
  <c r="S62" i="5" s="1"/>
  <c r="R59" i="5"/>
  <c r="S59" i="5" s="1"/>
  <c r="R57" i="5"/>
  <c r="S57" i="5" s="1"/>
  <c r="R64" i="5"/>
  <c r="S64" i="5" s="1"/>
  <c r="R65" i="5"/>
  <c r="S65" i="5" s="1"/>
  <c r="R66" i="5"/>
  <c r="S66" i="5" s="1"/>
  <c r="R67" i="5"/>
  <c r="R68" i="5"/>
  <c r="S68" i="5" s="1"/>
  <c r="R69" i="5"/>
  <c r="S69" i="5" s="1"/>
  <c r="R70" i="5"/>
  <c r="S70" i="5" s="1"/>
  <c r="R71" i="5"/>
  <c r="S71" i="5" s="1"/>
  <c r="R72" i="5"/>
  <c r="S72" i="5" s="1"/>
  <c r="R73" i="5"/>
  <c r="S73" i="5" s="1"/>
  <c r="R74" i="5"/>
  <c r="S74" i="5" s="1"/>
  <c r="R75" i="5"/>
  <c r="S75" i="5" s="1"/>
  <c r="R76" i="5"/>
  <c r="S76" i="5" s="1"/>
  <c r="R77" i="5"/>
  <c r="S77" i="5" s="1"/>
  <c r="R78" i="5"/>
  <c r="S78" i="5" s="1"/>
  <c r="R79" i="5"/>
  <c r="R80" i="5"/>
  <c r="S80" i="5" s="1"/>
  <c r="R81" i="5"/>
  <c r="S81" i="5" s="1"/>
  <c r="R82" i="5"/>
  <c r="S82" i="5" s="1"/>
  <c r="R58" i="5"/>
  <c r="S58" i="5" s="1"/>
  <c r="R21" i="5"/>
  <c r="S21" i="5" s="1"/>
  <c r="R19" i="5"/>
  <c r="S19" i="5" s="1"/>
  <c r="R31" i="5"/>
  <c r="S31" i="5" s="1"/>
  <c r="R26" i="5"/>
  <c r="S26" i="5" s="1"/>
  <c r="R22" i="5"/>
  <c r="S22" i="5" s="1"/>
  <c r="R20" i="5"/>
  <c r="S20" i="5" s="1"/>
  <c r="R24" i="5"/>
  <c r="S24" i="5" s="1"/>
  <c r="R33" i="5"/>
  <c r="S33" i="5" s="1"/>
  <c r="R34" i="5"/>
  <c r="S34" i="5" s="1"/>
  <c r="R35" i="5"/>
  <c r="R36" i="5"/>
  <c r="S36" i="5" s="1"/>
  <c r="R32" i="5"/>
  <c r="S32" i="5" s="1"/>
  <c r="R30" i="5"/>
  <c r="S30" i="5" s="1"/>
  <c r="R37" i="5"/>
  <c r="S37" i="5" s="1"/>
  <c r="R38" i="5"/>
  <c r="R39" i="5"/>
  <c r="R40" i="5"/>
  <c r="S40" i="5" s="1"/>
  <c r="R41" i="5"/>
  <c r="S41" i="5" s="1"/>
  <c r="R42" i="5"/>
  <c r="S42" i="5" s="1"/>
  <c r="R43" i="5"/>
  <c r="R44" i="5"/>
  <c r="S44" i="5" s="1"/>
  <c r="R45" i="5"/>
  <c r="S45" i="5" s="1"/>
  <c r="R46" i="5"/>
  <c r="S46" i="5" s="1"/>
  <c r="R47" i="5"/>
  <c r="S47" i="5" s="1"/>
  <c r="R48" i="5"/>
  <c r="S48" i="5" s="1"/>
  <c r="R49" i="5"/>
  <c r="S49" i="5" s="1"/>
  <c r="R50" i="5"/>
  <c r="R27" i="5"/>
  <c r="S27" i="5" s="1"/>
  <c r="R23" i="5"/>
  <c r="S23" i="5" s="1"/>
  <c r="R29" i="5"/>
  <c r="S29" i="5" s="1"/>
  <c r="R25" i="5"/>
  <c r="S25" i="5" s="1"/>
  <c r="R28" i="5"/>
  <c r="R6" i="5"/>
  <c r="S6" i="5" s="1"/>
  <c r="R4" i="5"/>
  <c r="S4" i="5" s="1"/>
  <c r="R7" i="5"/>
  <c r="S7" i="5" s="1"/>
  <c r="R9" i="5"/>
  <c r="S9" i="5" s="1"/>
  <c r="R10" i="5"/>
  <c r="S10" i="5" s="1"/>
  <c r="R11" i="5"/>
  <c r="S11" i="5" s="1"/>
  <c r="R12" i="5"/>
  <c r="S12" i="5" s="1"/>
  <c r="R13" i="5"/>
  <c r="S13" i="5" s="1"/>
  <c r="R14" i="5"/>
  <c r="S14" i="5" s="1"/>
  <c r="R15" i="5"/>
  <c r="S15" i="5" s="1"/>
  <c r="R16" i="5"/>
  <c r="S16" i="5" s="1"/>
  <c r="R5" i="5"/>
  <c r="R8" i="5"/>
  <c r="S8" i="5" s="1"/>
  <c r="CB91" i="6"/>
  <c r="CB90" i="6"/>
  <c r="CC90" i="6" s="1"/>
  <c r="CB89" i="6"/>
  <c r="CB88" i="6"/>
  <c r="CC88" i="6" s="1"/>
  <c r="CB87" i="6"/>
  <c r="CC87" i="6" s="1"/>
  <c r="CB86" i="6"/>
  <c r="CC86" i="6" s="1"/>
  <c r="CB85" i="6"/>
  <c r="CC85" i="6" s="1"/>
  <c r="BY91" i="6"/>
  <c r="BZ91" i="6" s="1"/>
  <c r="BY90" i="6"/>
  <c r="BZ90" i="6" s="1"/>
  <c r="BY89" i="6"/>
  <c r="BZ89" i="6" s="1"/>
  <c r="BY88" i="6"/>
  <c r="BY87" i="6"/>
  <c r="BZ87" i="6" s="1"/>
  <c r="BY86" i="6"/>
  <c r="BZ86" i="6" s="1"/>
  <c r="BY85" i="6"/>
  <c r="BZ85" i="6" s="1"/>
  <c r="BV91" i="6"/>
  <c r="BW91" i="6" s="1"/>
  <c r="BV90" i="6"/>
  <c r="BW90" i="6" s="1"/>
  <c r="BV89" i="6"/>
  <c r="BW89" i="6" s="1"/>
  <c r="BV88" i="6"/>
  <c r="BW88" i="6" s="1"/>
  <c r="BV87" i="6"/>
  <c r="BW87" i="6" s="1"/>
  <c r="BV86" i="6"/>
  <c r="BW86" i="6" s="1"/>
  <c r="BV85" i="6"/>
  <c r="BW85" i="6" s="1"/>
  <c r="BO91" i="6"/>
  <c r="BP91" i="6" s="1"/>
  <c r="BO90" i="6"/>
  <c r="BP90" i="6" s="1"/>
  <c r="BO89" i="6"/>
  <c r="BP89" i="6" s="1"/>
  <c r="BO88" i="6"/>
  <c r="BP88" i="6" s="1"/>
  <c r="BO87" i="6"/>
  <c r="BP87" i="6" s="1"/>
  <c r="BO86" i="6"/>
  <c r="BP86" i="6" s="1"/>
  <c r="BO85" i="6"/>
  <c r="BP85" i="6" s="1"/>
  <c r="BL91" i="6"/>
  <c r="BM91" i="6" s="1"/>
  <c r="BL90" i="6"/>
  <c r="BM90" i="6" s="1"/>
  <c r="BL89" i="6"/>
  <c r="BM89" i="6" s="1"/>
  <c r="BL88" i="6"/>
  <c r="BM88" i="6" s="1"/>
  <c r="BL87" i="6"/>
  <c r="BM87" i="6" s="1"/>
  <c r="BL86" i="6"/>
  <c r="BM86" i="6" s="1"/>
  <c r="BL85" i="6"/>
  <c r="BM85" i="6" s="1"/>
  <c r="BI91" i="6"/>
  <c r="BJ91" i="6" s="1"/>
  <c r="BI90" i="6"/>
  <c r="BJ90" i="6" s="1"/>
  <c r="BI89" i="6"/>
  <c r="BJ89" i="6" s="1"/>
  <c r="BI88" i="6"/>
  <c r="BJ88" i="6" s="1"/>
  <c r="BI87" i="6"/>
  <c r="BJ87" i="6" s="1"/>
  <c r="BI86" i="6"/>
  <c r="BJ86" i="6" s="1"/>
  <c r="BI85" i="6"/>
  <c r="BJ85" i="6" s="1"/>
  <c r="AO91" i="6"/>
  <c r="AP91" i="6" s="1"/>
  <c r="AO90" i="6"/>
  <c r="AP90" i="6" s="1"/>
  <c r="AO89" i="6"/>
  <c r="AP89" i="6" s="1"/>
  <c r="AO88" i="6"/>
  <c r="AP88" i="6" s="1"/>
  <c r="AO87" i="6"/>
  <c r="AP87" i="6" s="1"/>
  <c r="AO86" i="6"/>
  <c r="AP86" i="6" s="1"/>
  <c r="AO85" i="6"/>
  <c r="AP85" i="6" s="1"/>
  <c r="AL91" i="6"/>
  <c r="AM91" i="6" s="1"/>
  <c r="AL90" i="6"/>
  <c r="AM90" i="6" s="1"/>
  <c r="AL89" i="6"/>
  <c r="AM89" i="6" s="1"/>
  <c r="AL88" i="6"/>
  <c r="AM88" i="6" s="1"/>
  <c r="AL87" i="6"/>
  <c r="AM87" i="6" s="1"/>
  <c r="AL86" i="6"/>
  <c r="AM86" i="6" s="1"/>
  <c r="AL85" i="6"/>
  <c r="AM85" i="6" s="1"/>
  <c r="AI91" i="6"/>
  <c r="AJ91" i="6" s="1"/>
  <c r="AI90" i="6"/>
  <c r="AJ90" i="6" s="1"/>
  <c r="AI89" i="6"/>
  <c r="AJ89" i="6" s="1"/>
  <c r="AI88" i="6"/>
  <c r="AJ88" i="6" s="1"/>
  <c r="AI87" i="6"/>
  <c r="AJ87" i="6" s="1"/>
  <c r="AI86" i="6"/>
  <c r="AJ86" i="6" s="1"/>
  <c r="AI85" i="6"/>
  <c r="AJ85" i="6" s="1"/>
  <c r="AB91" i="6"/>
  <c r="AC91" i="6" s="1"/>
  <c r="AB90" i="6"/>
  <c r="AC90" i="6" s="1"/>
  <c r="AB89" i="6"/>
  <c r="AC89" i="6" s="1"/>
  <c r="AB88" i="6"/>
  <c r="AC88" i="6" s="1"/>
  <c r="AB87" i="6"/>
  <c r="AC87" i="6" s="1"/>
  <c r="AB86" i="6"/>
  <c r="AC86" i="6" s="1"/>
  <c r="AB85" i="6"/>
  <c r="AC85" i="6" s="1"/>
  <c r="Y91" i="6"/>
  <c r="Z91" i="6" s="1"/>
  <c r="Y90" i="6"/>
  <c r="Z90" i="6" s="1"/>
  <c r="Y89" i="6"/>
  <c r="Z89" i="6" s="1"/>
  <c r="Y88" i="6"/>
  <c r="Z88" i="6" s="1"/>
  <c r="Y87" i="6"/>
  <c r="Z87" i="6" s="1"/>
  <c r="Y86" i="6"/>
  <c r="Z86" i="6" s="1"/>
  <c r="Y85" i="6"/>
  <c r="Z85" i="6" s="1"/>
  <c r="V91" i="6"/>
  <c r="W91" i="6" s="1"/>
  <c r="V90" i="6"/>
  <c r="W90" i="6" s="1"/>
  <c r="V89" i="6"/>
  <c r="W89" i="6" s="1"/>
  <c r="V88" i="6"/>
  <c r="W88" i="6" s="1"/>
  <c r="V87" i="6"/>
  <c r="W87" i="6" s="1"/>
  <c r="V86" i="6"/>
  <c r="W86" i="6" s="1"/>
  <c r="V85" i="6"/>
  <c r="W85" i="6" s="1"/>
  <c r="O91" i="6"/>
  <c r="P91" i="6" s="1"/>
  <c r="O90" i="6"/>
  <c r="P90" i="6" s="1"/>
  <c r="O89" i="6"/>
  <c r="P89" i="6" s="1"/>
  <c r="O88" i="6"/>
  <c r="P88" i="6" s="1"/>
  <c r="O87" i="6"/>
  <c r="P87" i="6" s="1"/>
  <c r="O86" i="6"/>
  <c r="P86" i="6" s="1"/>
  <c r="O85" i="6"/>
  <c r="P85" i="6" s="1"/>
  <c r="L91" i="6"/>
  <c r="M91" i="6" s="1"/>
  <c r="L90" i="6"/>
  <c r="M90" i="6" s="1"/>
  <c r="L89" i="6"/>
  <c r="M89" i="6" s="1"/>
  <c r="L88" i="6"/>
  <c r="M88" i="6" s="1"/>
  <c r="L87" i="6"/>
  <c r="M87" i="6" s="1"/>
  <c r="L86" i="6"/>
  <c r="M86" i="6" s="1"/>
  <c r="L85" i="6"/>
  <c r="M85" i="6" s="1"/>
  <c r="I91" i="6"/>
  <c r="J91" i="6" s="1"/>
  <c r="I90" i="6"/>
  <c r="J90" i="6" s="1"/>
  <c r="I89" i="6"/>
  <c r="J89" i="6" s="1"/>
  <c r="I88" i="6"/>
  <c r="J88" i="6" s="1"/>
  <c r="I87" i="6"/>
  <c r="J87" i="6" s="1"/>
  <c r="I86" i="6"/>
  <c r="J86" i="6" s="1"/>
  <c r="I85" i="6"/>
  <c r="J85" i="6" s="1"/>
  <c r="CB82" i="6"/>
  <c r="CC82" i="6" s="1"/>
  <c r="CB81" i="6"/>
  <c r="CB80" i="6"/>
  <c r="CB78" i="6"/>
  <c r="CC78" i="6" s="1"/>
  <c r="CB79" i="6"/>
  <c r="CC79" i="6" s="1"/>
  <c r="CB77" i="6"/>
  <c r="CC77" i="6" s="1"/>
  <c r="BY82" i="6"/>
  <c r="BZ82" i="6" s="1"/>
  <c r="BY81" i="6"/>
  <c r="BZ81" i="6" s="1"/>
  <c r="BY80" i="6"/>
  <c r="BZ80" i="6" s="1"/>
  <c r="BY78" i="6"/>
  <c r="BZ78" i="6" s="1"/>
  <c r="BY79" i="6"/>
  <c r="BZ79" i="6" s="1"/>
  <c r="BY77" i="6"/>
  <c r="BZ77" i="6" s="1"/>
  <c r="BV82" i="6"/>
  <c r="BW82" i="6" s="1"/>
  <c r="BV81" i="6"/>
  <c r="BV80" i="6"/>
  <c r="BW80" i="6" s="1"/>
  <c r="BV78" i="6"/>
  <c r="BW78" i="6" s="1"/>
  <c r="BV79" i="6"/>
  <c r="BW79" i="6" s="1"/>
  <c r="BV77" i="6"/>
  <c r="BO82" i="6"/>
  <c r="BP82" i="6" s="1"/>
  <c r="BO81" i="6"/>
  <c r="BP81" i="6" s="1"/>
  <c r="BO80" i="6"/>
  <c r="BP80" i="6" s="1"/>
  <c r="BO78" i="6"/>
  <c r="BP78" i="6" s="1"/>
  <c r="BO79" i="6"/>
  <c r="BP79" i="6" s="1"/>
  <c r="BO77" i="6"/>
  <c r="BP77" i="6" s="1"/>
  <c r="BL82" i="6"/>
  <c r="BM82" i="6" s="1"/>
  <c r="BL81" i="6"/>
  <c r="BM81" i="6" s="1"/>
  <c r="BL80" i="6"/>
  <c r="BM80" i="6" s="1"/>
  <c r="BL78" i="6"/>
  <c r="BM78" i="6" s="1"/>
  <c r="BL79" i="6"/>
  <c r="BM79" i="6" s="1"/>
  <c r="BL77" i="6"/>
  <c r="BM77" i="6" s="1"/>
  <c r="BI82" i="6"/>
  <c r="BJ82" i="6" s="1"/>
  <c r="BI81" i="6"/>
  <c r="BJ81" i="6" s="1"/>
  <c r="BI80" i="6"/>
  <c r="BJ80" i="6" s="1"/>
  <c r="BI78" i="6"/>
  <c r="BJ78" i="6" s="1"/>
  <c r="BI79" i="6"/>
  <c r="BJ79" i="6" s="1"/>
  <c r="BI77" i="6"/>
  <c r="BJ77" i="6" s="1"/>
  <c r="AO77" i="6"/>
  <c r="AP77" i="6" s="1"/>
  <c r="AL77" i="6"/>
  <c r="AM77" i="6" s="1"/>
  <c r="AI77" i="6"/>
  <c r="AB77" i="6"/>
  <c r="AC77" i="6" s="1"/>
  <c r="Y77" i="6"/>
  <c r="Z77" i="6" s="1"/>
  <c r="V77" i="6"/>
  <c r="W77" i="6" s="1"/>
  <c r="I77" i="6"/>
  <c r="J77" i="6" s="1"/>
  <c r="I79" i="6"/>
  <c r="J79" i="6" s="1"/>
  <c r="I78" i="6"/>
  <c r="J78" i="6" s="1"/>
  <c r="I80" i="6"/>
  <c r="J80" i="6" s="1"/>
  <c r="I81" i="6"/>
  <c r="J81" i="6" s="1"/>
  <c r="I82" i="6"/>
  <c r="J82" i="6" s="1"/>
  <c r="L77" i="6"/>
  <c r="M77" i="6" s="1"/>
  <c r="O77" i="6"/>
  <c r="P77" i="6" s="1"/>
  <c r="AJ77" i="6"/>
  <c r="CB74" i="6"/>
  <c r="CC74" i="6" s="1"/>
  <c r="CB68" i="6"/>
  <c r="CC68" i="6" s="1"/>
  <c r="CB71" i="6"/>
  <c r="CC71" i="6" s="1"/>
  <c r="CB73" i="6"/>
  <c r="CC73" i="6" s="1"/>
  <c r="CB67" i="6"/>
  <c r="CC67" i="6" s="1"/>
  <c r="CB72" i="6"/>
  <c r="CC72" i="6" s="1"/>
  <c r="CB70" i="6"/>
  <c r="CC70" i="6" s="1"/>
  <c r="CB66" i="6"/>
  <c r="CC66" i="6" s="1"/>
  <c r="CB65" i="6"/>
  <c r="CC65" i="6" s="1"/>
  <c r="BZ68" i="6"/>
  <c r="BZ71" i="6"/>
  <c r="BZ73" i="6"/>
  <c r="BY66" i="6"/>
  <c r="BZ66" i="6" s="1"/>
  <c r="BY65" i="6"/>
  <c r="BZ65" i="6" s="1"/>
  <c r="BV74" i="6"/>
  <c r="BW74" i="6" s="1"/>
  <c r="BV68" i="6"/>
  <c r="BW68" i="6" s="1"/>
  <c r="BV71" i="6"/>
  <c r="BW71" i="6" s="1"/>
  <c r="BV73" i="6"/>
  <c r="BW73" i="6" s="1"/>
  <c r="BV67" i="6"/>
  <c r="BW67" i="6" s="1"/>
  <c r="BV72" i="6"/>
  <c r="BW72" i="6" s="1"/>
  <c r="BV70" i="6"/>
  <c r="BW70" i="6" s="1"/>
  <c r="BV66" i="6"/>
  <c r="BW66" i="6" s="1"/>
  <c r="BV65" i="6"/>
  <c r="BW65" i="6" s="1"/>
  <c r="BO74" i="6"/>
  <c r="BP74" i="6" s="1"/>
  <c r="BO68" i="6"/>
  <c r="BP68" i="6" s="1"/>
  <c r="BO71" i="6"/>
  <c r="BP71" i="6" s="1"/>
  <c r="BO73" i="6"/>
  <c r="BP73" i="6" s="1"/>
  <c r="BO67" i="6"/>
  <c r="BP67" i="6" s="1"/>
  <c r="BO72" i="6"/>
  <c r="BP72" i="6" s="1"/>
  <c r="BO70" i="6"/>
  <c r="BP70" i="6" s="1"/>
  <c r="BO66" i="6"/>
  <c r="BP66" i="6" s="1"/>
  <c r="BO65" i="6"/>
  <c r="BP65" i="6" s="1"/>
  <c r="BL74" i="6"/>
  <c r="BM74" i="6" s="1"/>
  <c r="BL68" i="6"/>
  <c r="BM68" i="6" s="1"/>
  <c r="BL71" i="6"/>
  <c r="BM71" i="6" s="1"/>
  <c r="BL73" i="6"/>
  <c r="BM73" i="6" s="1"/>
  <c r="BL67" i="6"/>
  <c r="BM67" i="6" s="1"/>
  <c r="BL72" i="6"/>
  <c r="BM72" i="6" s="1"/>
  <c r="BL70" i="6"/>
  <c r="BM70" i="6" s="1"/>
  <c r="BL66" i="6"/>
  <c r="BM66" i="6" s="1"/>
  <c r="BL65" i="6"/>
  <c r="BM65" i="6" s="1"/>
  <c r="BI74" i="6"/>
  <c r="BJ74" i="6" s="1"/>
  <c r="BI68" i="6"/>
  <c r="BJ68" i="6" s="1"/>
  <c r="BI71" i="6"/>
  <c r="BJ71" i="6" s="1"/>
  <c r="BI73" i="6"/>
  <c r="BJ73" i="6" s="1"/>
  <c r="BI67" i="6"/>
  <c r="BJ67" i="6" s="1"/>
  <c r="BI72" i="6"/>
  <c r="BJ72" i="6" s="1"/>
  <c r="BI70" i="6"/>
  <c r="BJ70" i="6" s="1"/>
  <c r="BI66" i="6"/>
  <c r="BJ66" i="6" s="1"/>
  <c r="BI65" i="6"/>
  <c r="BJ65" i="6" s="1"/>
  <c r="AO74" i="6"/>
  <c r="AP74" i="6" s="1"/>
  <c r="AO68" i="6"/>
  <c r="AP68" i="6" s="1"/>
  <c r="AO71" i="6"/>
  <c r="AP71" i="6" s="1"/>
  <c r="AO73" i="6"/>
  <c r="AP73" i="6" s="1"/>
  <c r="AO67" i="6"/>
  <c r="AP67" i="6" s="1"/>
  <c r="AO72" i="6"/>
  <c r="AP72" i="6" s="1"/>
  <c r="AO70" i="6"/>
  <c r="AP70" i="6" s="1"/>
  <c r="AO66" i="6"/>
  <c r="AP66" i="6" s="1"/>
  <c r="AO65" i="6"/>
  <c r="AL74" i="6"/>
  <c r="AM74" i="6" s="1"/>
  <c r="AL68" i="6"/>
  <c r="AM68" i="6" s="1"/>
  <c r="AL71" i="6"/>
  <c r="AM71" i="6" s="1"/>
  <c r="AL73" i="6"/>
  <c r="AM73" i="6" s="1"/>
  <c r="AL67" i="6"/>
  <c r="AM67" i="6" s="1"/>
  <c r="AL72" i="6"/>
  <c r="AM72" i="6" s="1"/>
  <c r="AL70" i="6"/>
  <c r="AM70" i="6" s="1"/>
  <c r="AL66" i="6"/>
  <c r="AM66" i="6" s="1"/>
  <c r="AL65" i="6"/>
  <c r="AM65" i="6" s="1"/>
  <c r="AI74" i="6"/>
  <c r="AJ74" i="6" s="1"/>
  <c r="AI68" i="6"/>
  <c r="AJ68" i="6" s="1"/>
  <c r="AI71" i="6"/>
  <c r="AI73" i="6"/>
  <c r="AJ73" i="6" s="1"/>
  <c r="AI67" i="6"/>
  <c r="AJ67" i="6" s="1"/>
  <c r="AI72" i="6"/>
  <c r="AJ72" i="6" s="1"/>
  <c r="AI70" i="6"/>
  <c r="AJ70" i="6" s="1"/>
  <c r="AI66" i="6"/>
  <c r="AJ66" i="6" s="1"/>
  <c r="AI65" i="6"/>
  <c r="AJ65" i="6" s="1"/>
  <c r="AB74" i="6"/>
  <c r="AC74" i="6" s="1"/>
  <c r="AB68" i="6"/>
  <c r="AC68" i="6" s="1"/>
  <c r="AB71" i="6"/>
  <c r="AC71" i="6" s="1"/>
  <c r="AB73" i="6"/>
  <c r="AC73" i="6" s="1"/>
  <c r="AB67" i="6"/>
  <c r="AC67" i="6" s="1"/>
  <c r="AB72" i="6"/>
  <c r="AC72" i="6" s="1"/>
  <c r="AB70" i="6"/>
  <c r="AC70" i="6" s="1"/>
  <c r="AB66" i="6"/>
  <c r="AC66" i="6" s="1"/>
  <c r="AB65" i="6"/>
  <c r="AC65" i="6" s="1"/>
  <c r="Y74" i="6"/>
  <c r="Z74" i="6" s="1"/>
  <c r="Y68" i="6"/>
  <c r="Z68" i="6" s="1"/>
  <c r="Y71" i="6"/>
  <c r="Z71" i="6" s="1"/>
  <c r="Y73" i="6"/>
  <c r="Z73" i="6" s="1"/>
  <c r="Y67" i="6"/>
  <c r="Z67" i="6" s="1"/>
  <c r="Y72" i="6"/>
  <c r="Z72" i="6" s="1"/>
  <c r="Y70" i="6"/>
  <c r="Z70" i="6" s="1"/>
  <c r="Y66" i="6"/>
  <c r="Z66" i="6" s="1"/>
  <c r="Y65" i="6"/>
  <c r="Z65" i="6" s="1"/>
  <c r="V74" i="6"/>
  <c r="W74" i="6" s="1"/>
  <c r="V68" i="6"/>
  <c r="W68" i="6" s="1"/>
  <c r="V71" i="6"/>
  <c r="W71" i="6" s="1"/>
  <c r="V73" i="6"/>
  <c r="W73" i="6" s="1"/>
  <c r="V67" i="6"/>
  <c r="W67" i="6" s="1"/>
  <c r="V72" i="6"/>
  <c r="W72" i="6" s="1"/>
  <c r="V70" i="6"/>
  <c r="W70" i="6" s="1"/>
  <c r="V66" i="6"/>
  <c r="W66" i="6" s="1"/>
  <c r="V65" i="6"/>
  <c r="W65" i="6" s="1"/>
  <c r="O74" i="6"/>
  <c r="P74" i="6" s="1"/>
  <c r="O68" i="6"/>
  <c r="P68" i="6" s="1"/>
  <c r="O71" i="6"/>
  <c r="P71" i="6" s="1"/>
  <c r="O73" i="6"/>
  <c r="O67" i="6"/>
  <c r="P67" i="6" s="1"/>
  <c r="O72" i="6"/>
  <c r="P72" i="6" s="1"/>
  <c r="O70" i="6"/>
  <c r="P70" i="6" s="1"/>
  <c r="O66" i="6"/>
  <c r="P66" i="6" s="1"/>
  <c r="O65" i="6"/>
  <c r="P65" i="6" s="1"/>
  <c r="L74" i="6"/>
  <c r="M74" i="6" s="1"/>
  <c r="L68" i="6"/>
  <c r="M68" i="6" s="1"/>
  <c r="L71" i="6"/>
  <c r="M71" i="6" s="1"/>
  <c r="L73" i="6"/>
  <c r="M73" i="6" s="1"/>
  <c r="L67" i="6"/>
  <c r="M67" i="6" s="1"/>
  <c r="L72" i="6"/>
  <c r="M72" i="6" s="1"/>
  <c r="L70" i="6"/>
  <c r="L66" i="6"/>
  <c r="M66" i="6" s="1"/>
  <c r="L65" i="6"/>
  <c r="M65" i="6" s="1"/>
  <c r="I74" i="6"/>
  <c r="J74" i="6" s="1"/>
  <c r="I68" i="6"/>
  <c r="J68" i="6" s="1"/>
  <c r="I71" i="6"/>
  <c r="J71" i="6" s="1"/>
  <c r="I73" i="6"/>
  <c r="J73" i="6" s="1"/>
  <c r="I67" i="6"/>
  <c r="J67" i="6" s="1"/>
  <c r="I72" i="6"/>
  <c r="J72" i="6" s="1"/>
  <c r="I70" i="6"/>
  <c r="J70" i="6" s="1"/>
  <c r="I66" i="6"/>
  <c r="J66" i="6" s="1"/>
  <c r="I65" i="6"/>
  <c r="J65" i="6" s="1"/>
  <c r="CB62" i="6"/>
  <c r="CC62" i="6" s="1"/>
  <c r="CB61" i="6"/>
  <c r="CC61" i="6" s="1"/>
  <c r="CB60" i="6"/>
  <c r="CC60" i="6" s="1"/>
  <c r="CB59" i="6"/>
  <c r="CC59" i="6" s="1"/>
  <c r="CB58" i="6"/>
  <c r="CC58" i="6" s="1"/>
  <c r="CB56" i="6"/>
  <c r="CC56" i="6" s="1"/>
  <c r="CB57" i="6"/>
  <c r="CC57" i="6" s="1"/>
  <c r="CB55" i="6"/>
  <c r="CC55" i="6" s="1"/>
  <c r="BY62" i="6"/>
  <c r="BZ62" i="6" s="1"/>
  <c r="BY61" i="6"/>
  <c r="BZ61" i="6" s="1"/>
  <c r="BY60" i="6"/>
  <c r="BZ60" i="6" s="1"/>
  <c r="BY59" i="6"/>
  <c r="BZ59" i="6" s="1"/>
  <c r="BY58" i="6"/>
  <c r="BZ58" i="6" s="1"/>
  <c r="BY56" i="6"/>
  <c r="BZ56" i="6" s="1"/>
  <c r="BY57" i="6"/>
  <c r="BZ57" i="6" s="1"/>
  <c r="BY55" i="6"/>
  <c r="BZ55" i="6" s="1"/>
  <c r="BV62" i="6"/>
  <c r="BW62" i="6" s="1"/>
  <c r="BV61" i="6"/>
  <c r="BW61" i="6" s="1"/>
  <c r="BV60" i="6"/>
  <c r="BW60" i="6" s="1"/>
  <c r="BV59" i="6"/>
  <c r="BW59" i="6" s="1"/>
  <c r="BV58" i="6"/>
  <c r="BW58" i="6" s="1"/>
  <c r="BV56" i="6"/>
  <c r="BW56" i="6" s="1"/>
  <c r="BV57" i="6"/>
  <c r="BW57" i="6" s="1"/>
  <c r="BV55" i="6"/>
  <c r="BW55" i="6" s="1"/>
  <c r="BO62" i="6"/>
  <c r="BP62" i="6" s="1"/>
  <c r="BO61" i="6"/>
  <c r="BO60" i="6"/>
  <c r="BP60" i="6" s="1"/>
  <c r="BO59" i="6"/>
  <c r="BP59" i="6" s="1"/>
  <c r="BO58" i="6"/>
  <c r="BP58" i="6" s="1"/>
  <c r="BO56" i="6"/>
  <c r="BP56" i="6" s="1"/>
  <c r="BO57" i="6"/>
  <c r="BP57" i="6" s="1"/>
  <c r="BO55" i="6"/>
  <c r="BP55" i="6" s="1"/>
  <c r="BL62" i="6"/>
  <c r="BM62" i="6" s="1"/>
  <c r="BL61" i="6"/>
  <c r="BM61" i="6" s="1"/>
  <c r="BL60" i="6"/>
  <c r="BM60" i="6" s="1"/>
  <c r="BL59" i="6"/>
  <c r="BM59" i="6" s="1"/>
  <c r="BL58" i="6"/>
  <c r="BM58" i="6" s="1"/>
  <c r="BL56" i="6"/>
  <c r="BM56" i="6" s="1"/>
  <c r="BL57" i="6"/>
  <c r="BM57" i="6" s="1"/>
  <c r="BL55" i="6"/>
  <c r="BM55" i="6" s="1"/>
  <c r="BI62" i="6"/>
  <c r="BJ62" i="6" s="1"/>
  <c r="BI61" i="6"/>
  <c r="BJ61" i="6" s="1"/>
  <c r="BI60" i="6"/>
  <c r="BJ60" i="6" s="1"/>
  <c r="BI59" i="6"/>
  <c r="BJ59" i="6" s="1"/>
  <c r="BI58" i="6"/>
  <c r="BJ58" i="6" s="1"/>
  <c r="BI56" i="6"/>
  <c r="BJ56" i="6" s="1"/>
  <c r="BI57" i="6"/>
  <c r="BJ57" i="6" s="1"/>
  <c r="BI55" i="6"/>
  <c r="BJ55" i="6" s="1"/>
  <c r="AO62" i="6"/>
  <c r="AP62" i="6" s="1"/>
  <c r="AO61" i="6"/>
  <c r="AP61" i="6" s="1"/>
  <c r="AO60" i="6"/>
  <c r="AP60" i="6" s="1"/>
  <c r="AO59" i="6"/>
  <c r="AP59" i="6" s="1"/>
  <c r="AO58" i="6"/>
  <c r="AP58" i="6" s="1"/>
  <c r="AO56" i="6"/>
  <c r="AP56" i="6" s="1"/>
  <c r="AO57" i="6"/>
  <c r="AP57" i="6" s="1"/>
  <c r="AO55" i="6"/>
  <c r="AP55" i="6" s="1"/>
  <c r="AL62" i="6"/>
  <c r="AM62" i="6" s="1"/>
  <c r="AL61" i="6"/>
  <c r="AM61" i="6" s="1"/>
  <c r="AL60" i="6"/>
  <c r="AM60" i="6" s="1"/>
  <c r="AL59" i="6"/>
  <c r="AM59" i="6" s="1"/>
  <c r="AL58" i="6"/>
  <c r="AM58" i="6" s="1"/>
  <c r="AL56" i="6"/>
  <c r="AL57" i="6"/>
  <c r="AM57" i="6" s="1"/>
  <c r="AL55" i="6"/>
  <c r="AM55" i="6" s="1"/>
  <c r="AI62" i="6"/>
  <c r="AJ62" i="6" s="1"/>
  <c r="AI61" i="6"/>
  <c r="AJ61" i="6" s="1"/>
  <c r="AI60" i="6"/>
  <c r="AJ60" i="6" s="1"/>
  <c r="AI59" i="6"/>
  <c r="AJ59" i="6" s="1"/>
  <c r="AI58" i="6"/>
  <c r="AJ58" i="6" s="1"/>
  <c r="AI56" i="6"/>
  <c r="AJ56" i="6" s="1"/>
  <c r="AI57" i="6"/>
  <c r="AJ57" i="6" s="1"/>
  <c r="AI55" i="6"/>
  <c r="AJ55" i="6" s="1"/>
  <c r="AB62" i="6"/>
  <c r="AC62" i="6" s="1"/>
  <c r="AB61" i="6"/>
  <c r="AC61" i="6" s="1"/>
  <c r="AB60" i="6"/>
  <c r="AC60" i="6" s="1"/>
  <c r="AB59" i="6"/>
  <c r="AC59" i="6" s="1"/>
  <c r="AB58" i="6"/>
  <c r="AC58" i="6" s="1"/>
  <c r="AB56" i="6"/>
  <c r="AC56" i="6" s="1"/>
  <c r="AB57" i="6"/>
  <c r="AC57" i="6" s="1"/>
  <c r="AB55" i="6"/>
  <c r="AC55" i="6" s="1"/>
  <c r="Y62" i="6"/>
  <c r="Z62" i="6" s="1"/>
  <c r="Y61" i="6"/>
  <c r="Z61" i="6" s="1"/>
  <c r="Y60" i="6"/>
  <c r="Z60" i="6" s="1"/>
  <c r="Y59" i="6"/>
  <c r="Z59" i="6" s="1"/>
  <c r="Y58" i="6"/>
  <c r="Z58" i="6" s="1"/>
  <c r="Y56" i="6"/>
  <c r="Z56" i="6" s="1"/>
  <c r="Y57" i="6"/>
  <c r="Z57" i="6" s="1"/>
  <c r="Y55" i="6"/>
  <c r="Z55" i="6" s="1"/>
  <c r="V62" i="6"/>
  <c r="W62" i="6" s="1"/>
  <c r="V61" i="6"/>
  <c r="W61" i="6" s="1"/>
  <c r="V60" i="6"/>
  <c r="W60" i="6" s="1"/>
  <c r="V59" i="6"/>
  <c r="W59" i="6" s="1"/>
  <c r="V58" i="6"/>
  <c r="W58" i="6" s="1"/>
  <c r="V56" i="6"/>
  <c r="W56" i="6" s="1"/>
  <c r="V57" i="6"/>
  <c r="W57" i="6" s="1"/>
  <c r="V55" i="6"/>
  <c r="W55" i="6" s="1"/>
  <c r="O62" i="6"/>
  <c r="P62" i="6" s="1"/>
  <c r="O61" i="6"/>
  <c r="P61" i="6" s="1"/>
  <c r="O60" i="6"/>
  <c r="P60" i="6" s="1"/>
  <c r="O59" i="6"/>
  <c r="P59" i="6" s="1"/>
  <c r="O58" i="6"/>
  <c r="P58" i="6" s="1"/>
  <c r="O56" i="6"/>
  <c r="P56" i="6" s="1"/>
  <c r="O57" i="6"/>
  <c r="P57" i="6" s="1"/>
  <c r="O55" i="6"/>
  <c r="P55" i="6" s="1"/>
  <c r="L62" i="6"/>
  <c r="M62" i="6" s="1"/>
  <c r="L61" i="6"/>
  <c r="M61" i="6" s="1"/>
  <c r="L60" i="6"/>
  <c r="M60" i="6" s="1"/>
  <c r="L59" i="6"/>
  <c r="M59" i="6" s="1"/>
  <c r="L58" i="6"/>
  <c r="M58" i="6" s="1"/>
  <c r="L56" i="6"/>
  <c r="M56" i="6" s="1"/>
  <c r="L57" i="6"/>
  <c r="M57" i="6" s="1"/>
  <c r="L55" i="6"/>
  <c r="M55" i="6" s="1"/>
  <c r="I62" i="6"/>
  <c r="J62" i="6" s="1"/>
  <c r="I61" i="6"/>
  <c r="J61" i="6" s="1"/>
  <c r="I60" i="6"/>
  <c r="J60" i="6" s="1"/>
  <c r="I59" i="6"/>
  <c r="J59" i="6" s="1"/>
  <c r="I58" i="6"/>
  <c r="J58" i="6" s="1"/>
  <c r="I56" i="6"/>
  <c r="J56" i="6" s="1"/>
  <c r="I57" i="6"/>
  <c r="J57" i="6" s="1"/>
  <c r="I55" i="6"/>
  <c r="J55" i="6" s="1"/>
  <c r="CB27" i="6"/>
  <c r="CC27" i="6" s="1"/>
  <c r="CB26" i="6"/>
  <c r="CC26" i="6" s="1"/>
  <c r="CB23" i="6"/>
  <c r="CC23" i="6" s="1"/>
  <c r="CB25" i="6"/>
  <c r="CC25" i="6" s="1"/>
  <c r="CB24" i="6"/>
  <c r="CC24" i="6" s="1"/>
  <c r="CB21" i="6"/>
  <c r="CC21" i="6" s="1"/>
  <c r="CB22" i="6"/>
  <c r="CC22" i="6" s="1"/>
  <c r="CB19" i="6"/>
  <c r="CC19" i="6" s="1"/>
  <c r="CB18" i="6"/>
  <c r="CC18" i="6" s="1"/>
  <c r="CB17" i="6"/>
  <c r="CC17" i="6" s="1"/>
  <c r="CB20" i="6"/>
  <c r="CC20" i="6" s="1"/>
  <c r="BY27" i="6"/>
  <c r="BZ27" i="6" s="1"/>
  <c r="BY26" i="6"/>
  <c r="BZ26" i="6" s="1"/>
  <c r="BY23" i="6"/>
  <c r="BZ23" i="6" s="1"/>
  <c r="BY25" i="6"/>
  <c r="BZ25" i="6" s="1"/>
  <c r="BY24" i="6"/>
  <c r="BZ24" i="6" s="1"/>
  <c r="BY21" i="6"/>
  <c r="BZ21" i="6" s="1"/>
  <c r="BY22" i="6"/>
  <c r="BZ22" i="6" s="1"/>
  <c r="BY19" i="6"/>
  <c r="BZ19" i="6" s="1"/>
  <c r="BY18" i="6"/>
  <c r="BZ18" i="6" s="1"/>
  <c r="BY17" i="6"/>
  <c r="BZ17" i="6" s="1"/>
  <c r="BY20" i="6"/>
  <c r="BZ20" i="6" s="1"/>
  <c r="BV27" i="6"/>
  <c r="BW27" i="6" s="1"/>
  <c r="BV26" i="6"/>
  <c r="BW26" i="6" s="1"/>
  <c r="BV23" i="6"/>
  <c r="BW23" i="6" s="1"/>
  <c r="BV25" i="6"/>
  <c r="BW25" i="6" s="1"/>
  <c r="BV24" i="6"/>
  <c r="BW24" i="6" s="1"/>
  <c r="BV21" i="6"/>
  <c r="BW21" i="6" s="1"/>
  <c r="BV22" i="6"/>
  <c r="BW22" i="6" s="1"/>
  <c r="BV19" i="6"/>
  <c r="BW19" i="6" s="1"/>
  <c r="BV18" i="6"/>
  <c r="BW18" i="6" s="1"/>
  <c r="BV17" i="6"/>
  <c r="BW17" i="6" s="1"/>
  <c r="BV20" i="6"/>
  <c r="BW20" i="6" s="1"/>
  <c r="BO27" i="6"/>
  <c r="BP27" i="6" s="1"/>
  <c r="BO26" i="6"/>
  <c r="BP26" i="6" s="1"/>
  <c r="BO23" i="6"/>
  <c r="BP23" i="6" s="1"/>
  <c r="BO25" i="6"/>
  <c r="BP25" i="6" s="1"/>
  <c r="BO24" i="6"/>
  <c r="BP24" i="6" s="1"/>
  <c r="BO21" i="6"/>
  <c r="BP21" i="6" s="1"/>
  <c r="BO22" i="6"/>
  <c r="BP22" i="6" s="1"/>
  <c r="BO19" i="6"/>
  <c r="BP19" i="6" s="1"/>
  <c r="BO18" i="6"/>
  <c r="BP18" i="6" s="1"/>
  <c r="BO17" i="6"/>
  <c r="BP17" i="6" s="1"/>
  <c r="BO20" i="6"/>
  <c r="BP20" i="6" s="1"/>
  <c r="BL27" i="6"/>
  <c r="BM27" i="6" s="1"/>
  <c r="BL26" i="6"/>
  <c r="BM26" i="6" s="1"/>
  <c r="BL23" i="6"/>
  <c r="BM23" i="6" s="1"/>
  <c r="BL25" i="6"/>
  <c r="BM25" i="6" s="1"/>
  <c r="BL24" i="6"/>
  <c r="BM24" i="6" s="1"/>
  <c r="BL21" i="6"/>
  <c r="BM21" i="6" s="1"/>
  <c r="BL22" i="6"/>
  <c r="BM22" i="6" s="1"/>
  <c r="BL19" i="6"/>
  <c r="BM19" i="6" s="1"/>
  <c r="BL18" i="6"/>
  <c r="BM18" i="6" s="1"/>
  <c r="BL17" i="6"/>
  <c r="BM17" i="6" s="1"/>
  <c r="BL20" i="6"/>
  <c r="BM20" i="6" s="1"/>
  <c r="BI27" i="6"/>
  <c r="BJ27" i="6" s="1"/>
  <c r="BI26" i="6"/>
  <c r="BJ26" i="6" s="1"/>
  <c r="BI23" i="6"/>
  <c r="BJ23" i="6" s="1"/>
  <c r="BI25" i="6"/>
  <c r="BJ25" i="6" s="1"/>
  <c r="BI24" i="6"/>
  <c r="BJ24" i="6" s="1"/>
  <c r="BI21" i="6"/>
  <c r="BJ21" i="6" s="1"/>
  <c r="BI22" i="6"/>
  <c r="BJ22" i="6" s="1"/>
  <c r="BI19" i="6"/>
  <c r="BJ19" i="6" s="1"/>
  <c r="BI18" i="6"/>
  <c r="BJ18" i="6" s="1"/>
  <c r="BI17" i="6"/>
  <c r="BJ17" i="6" s="1"/>
  <c r="BI20" i="6"/>
  <c r="BJ20" i="6" s="1"/>
  <c r="BV14" i="6"/>
  <c r="BW14" i="6" s="1"/>
  <c r="BV13" i="6"/>
  <c r="BW13" i="6" s="1"/>
  <c r="BV12" i="6"/>
  <c r="BW12" i="6" s="1"/>
  <c r="BV11" i="6"/>
  <c r="BW11" i="6" s="1"/>
  <c r="BV10" i="6"/>
  <c r="BW10" i="6" s="1"/>
  <c r="BV9" i="6"/>
  <c r="BW9" i="6" s="1"/>
  <c r="BV8" i="6"/>
  <c r="BW8" i="6" s="1"/>
  <c r="BV7" i="6"/>
  <c r="BW7" i="6" s="1"/>
  <c r="BV5" i="6"/>
  <c r="BW5" i="6" s="1"/>
  <c r="BV6" i="6"/>
  <c r="BW6" i="6" s="1"/>
  <c r="BV4" i="6"/>
  <c r="BW4" i="6" s="1"/>
  <c r="BO14" i="6"/>
  <c r="BP14" i="6" s="1"/>
  <c r="BO13" i="6"/>
  <c r="BP13" i="6" s="1"/>
  <c r="BO12" i="6"/>
  <c r="BP12" i="6" s="1"/>
  <c r="BO11" i="6"/>
  <c r="BP11" i="6" s="1"/>
  <c r="BO10" i="6"/>
  <c r="BP10" i="6" s="1"/>
  <c r="BO9" i="6"/>
  <c r="BP9" i="6" s="1"/>
  <c r="BO8" i="6"/>
  <c r="BP8" i="6" s="1"/>
  <c r="BO7" i="6"/>
  <c r="BP7" i="6" s="1"/>
  <c r="BO5" i="6"/>
  <c r="BP5" i="6" s="1"/>
  <c r="BO6" i="6"/>
  <c r="BP6" i="6" s="1"/>
  <c r="BO4" i="6"/>
  <c r="BP4" i="6" s="1"/>
  <c r="BL14" i="6"/>
  <c r="BM14" i="6" s="1"/>
  <c r="BL13" i="6"/>
  <c r="BM13" i="6" s="1"/>
  <c r="BL12" i="6"/>
  <c r="BM12" i="6" s="1"/>
  <c r="BL11" i="6"/>
  <c r="BM11" i="6" s="1"/>
  <c r="BL10" i="6"/>
  <c r="BM10" i="6" s="1"/>
  <c r="BL9" i="6"/>
  <c r="BM9" i="6" s="1"/>
  <c r="BL8" i="6"/>
  <c r="BM8" i="6" s="1"/>
  <c r="BL7" i="6"/>
  <c r="BM7" i="6" s="1"/>
  <c r="BL5" i="6"/>
  <c r="BM5" i="6" s="1"/>
  <c r="BL6" i="6"/>
  <c r="BM6" i="6" s="1"/>
  <c r="BL4" i="6"/>
  <c r="BM4" i="6" s="1"/>
  <c r="BI14" i="6"/>
  <c r="BJ14" i="6" s="1"/>
  <c r="BI13" i="6"/>
  <c r="BJ13" i="6" s="1"/>
  <c r="BI12" i="6"/>
  <c r="BJ12" i="6" s="1"/>
  <c r="BI11" i="6"/>
  <c r="BJ11" i="6" s="1"/>
  <c r="BI10" i="6"/>
  <c r="BJ10" i="6" s="1"/>
  <c r="BI9" i="6"/>
  <c r="BJ9" i="6" s="1"/>
  <c r="BI8" i="6"/>
  <c r="BJ8" i="6" s="1"/>
  <c r="BI7" i="6"/>
  <c r="BJ7" i="6" s="1"/>
  <c r="BI5" i="6"/>
  <c r="BJ5" i="6" s="1"/>
  <c r="BI6" i="6"/>
  <c r="BJ6" i="6" s="1"/>
  <c r="BI4" i="6"/>
  <c r="BJ4" i="6" s="1"/>
  <c r="BE30" i="6"/>
  <c r="BF30" i="6" s="1"/>
  <c r="BE22" i="6"/>
  <c r="BF22" i="6" s="1"/>
  <c r="CB52" i="6"/>
  <c r="CC52" i="6" s="1"/>
  <c r="CB51" i="6"/>
  <c r="CC51" i="6" s="1"/>
  <c r="CB50" i="6"/>
  <c r="CC50" i="6" s="1"/>
  <c r="CB49" i="6"/>
  <c r="CC49" i="6" s="1"/>
  <c r="CB48" i="6"/>
  <c r="CC48" i="6" s="1"/>
  <c r="CB47" i="6"/>
  <c r="CC47" i="6" s="1"/>
  <c r="CB46" i="6"/>
  <c r="CC46" i="6" s="1"/>
  <c r="CB45" i="6"/>
  <c r="CC45" i="6" s="1"/>
  <c r="CB44" i="6"/>
  <c r="CC44" i="6" s="1"/>
  <c r="CB43" i="6"/>
  <c r="CC43" i="6" s="1"/>
  <c r="CB42" i="6"/>
  <c r="CC42" i="6" s="1"/>
  <c r="CB41" i="6"/>
  <c r="CC41" i="6" s="1"/>
  <c r="CB40" i="6"/>
  <c r="CC40" i="6" s="1"/>
  <c r="CB39" i="6"/>
  <c r="CC39" i="6" s="1"/>
  <c r="CB38" i="6"/>
  <c r="CC38" i="6" s="1"/>
  <c r="CB33" i="6"/>
  <c r="CC33" i="6" s="1"/>
  <c r="CB34" i="6"/>
  <c r="CC34" i="6" s="1"/>
  <c r="CB37" i="6"/>
  <c r="CC37" i="6" s="1"/>
  <c r="CB31" i="6"/>
  <c r="CC31" i="6" s="1"/>
  <c r="CB36" i="6"/>
  <c r="CC36" i="6" s="1"/>
  <c r="CB35" i="6"/>
  <c r="CC35" i="6" s="1"/>
  <c r="CB32" i="6"/>
  <c r="CC32" i="6" s="1"/>
  <c r="CB30" i="6"/>
  <c r="CC30" i="6" s="1"/>
  <c r="BY52" i="6"/>
  <c r="BZ52" i="6" s="1"/>
  <c r="BY51" i="6"/>
  <c r="BZ51" i="6" s="1"/>
  <c r="BY50" i="6"/>
  <c r="BZ50" i="6" s="1"/>
  <c r="BY49" i="6"/>
  <c r="BZ49" i="6" s="1"/>
  <c r="BY48" i="6"/>
  <c r="BZ48" i="6" s="1"/>
  <c r="BY47" i="6"/>
  <c r="BZ47" i="6" s="1"/>
  <c r="BY46" i="6"/>
  <c r="BZ46" i="6" s="1"/>
  <c r="BY45" i="6"/>
  <c r="BZ45" i="6" s="1"/>
  <c r="BY44" i="6"/>
  <c r="BZ44" i="6" s="1"/>
  <c r="BY43" i="6"/>
  <c r="BZ43" i="6" s="1"/>
  <c r="BY42" i="6"/>
  <c r="BY41" i="6"/>
  <c r="BZ41" i="6" s="1"/>
  <c r="BY40" i="6"/>
  <c r="BZ40" i="6" s="1"/>
  <c r="BY39" i="6"/>
  <c r="BZ39" i="6" s="1"/>
  <c r="BY38" i="6"/>
  <c r="BZ38" i="6" s="1"/>
  <c r="BY33" i="6"/>
  <c r="BZ33" i="6" s="1"/>
  <c r="BY34" i="6"/>
  <c r="BZ34" i="6" s="1"/>
  <c r="BY37" i="6"/>
  <c r="BZ37" i="6" s="1"/>
  <c r="BY31" i="6"/>
  <c r="BZ31" i="6" s="1"/>
  <c r="BY36" i="6"/>
  <c r="BZ36" i="6" s="1"/>
  <c r="BY35" i="6"/>
  <c r="BZ35" i="6" s="1"/>
  <c r="BY32" i="6"/>
  <c r="BZ32" i="6" s="1"/>
  <c r="BY30" i="6"/>
  <c r="BZ30" i="6" s="1"/>
  <c r="BV52" i="6"/>
  <c r="BW52" i="6" s="1"/>
  <c r="BV51" i="6"/>
  <c r="BW51" i="6" s="1"/>
  <c r="BV50" i="6"/>
  <c r="BW50" i="6" s="1"/>
  <c r="BV49" i="6"/>
  <c r="BW49" i="6" s="1"/>
  <c r="BV48" i="6"/>
  <c r="BW48" i="6" s="1"/>
  <c r="BV47" i="6"/>
  <c r="BW47" i="6" s="1"/>
  <c r="BV46" i="6"/>
  <c r="BW46" i="6" s="1"/>
  <c r="BV45" i="6"/>
  <c r="BW45" i="6" s="1"/>
  <c r="BV44" i="6"/>
  <c r="BW44" i="6" s="1"/>
  <c r="BV43" i="6"/>
  <c r="BW43" i="6" s="1"/>
  <c r="BV42" i="6"/>
  <c r="BV41" i="6"/>
  <c r="BW41" i="6" s="1"/>
  <c r="BV40" i="6"/>
  <c r="BW40" i="6" s="1"/>
  <c r="BV39" i="6"/>
  <c r="BW39" i="6" s="1"/>
  <c r="BV38" i="6"/>
  <c r="BW38" i="6" s="1"/>
  <c r="BV33" i="6"/>
  <c r="BW33" i="6" s="1"/>
  <c r="BV34" i="6"/>
  <c r="BW34" i="6" s="1"/>
  <c r="BV37" i="6"/>
  <c r="BW37" i="6" s="1"/>
  <c r="BV31" i="6"/>
  <c r="BW31" i="6" s="1"/>
  <c r="BV36" i="6"/>
  <c r="BW36" i="6" s="1"/>
  <c r="BV35" i="6"/>
  <c r="BW35" i="6" s="1"/>
  <c r="BV32" i="6"/>
  <c r="BW32" i="6" s="1"/>
  <c r="BV30" i="6"/>
  <c r="BW30" i="6" s="1"/>
  <c r="BO52" i="6"/>
  <c r="BP52" i="6" s="1"/>
  <c r="BO51" i="6"/>
  <c r="BP51" i="6" s="1"/>
  <c r="BO50" i="6"/>
  <c r="BP50" i="6" s="1"/>
  <c r="BO49" i="6"/>
  <c r="BP49" i="6" s="1"/>
  <c r="BO48" i="6"/>
  <c r="BP48" i="6" s="1"/>
  <c r="BO47" i="6"/>
  <c r="BP47" i="6" s="1"/>
  <c r="BO46" i="6"/>
  <c r="BP46" i="6" s="1"/>
  <c r="BO45" i="6"/>
  <c r="BP45" i="6" s="1"/>
  <c r="BO44" i="6"/>
  <c r="BP44" i="6" s="1"/>
  <c r="BO43" i="6"/>
  <c r="BP43" i="6" s="1"/>
  <c r="BO42" i="6"/>
  <c r="BP42" i="6" s="1"/>
  <c r="BO41" i="6"/>
  <c r="BP41" i="6" s="1"/>
  <c r="BO40" i="6"/>
  <c r="BP40" i="6" s="1"/>
  <c r="BO39" i="6"/>
  <c r="BP39" i="6" s="1"/>
  <c r="BO38" i="6"/>
  <c r="BP38" i="6" s="1"/>
  <c r="BO33" i="6"/>
  <c r="BP33" i="6" s="1"/>
  <c r="BO34" i="6"/>
  <c r="BP34" i="6" s="1"/>
  <c r="BO37" i="6"/>
  <c r="BP37" i="6" s="1"/>
  <c r="BO31" i="6"/>
  <c r="BP31" i="6" s="1"/>
  <c r="BO36" i="6"/>
  <c r="BP36" i="6" s="1"/>
  <c r="BO35" i="6"/>
  <c r="BP35" i="6" s="1"/>
  <c r="BO32" i="6"/>
  <c r="BP32" i="6" s="1"/>
  <c r="BO30" i="6"/>
  <c r="BP30" i="6" s="1"/>
  <c r="BL52" i="6"/>
  <c r="BM52" i="6" s="1"/>
  <c r="BL51" i="6"/>
  <c r="BM51" i="6" s="1"/>
  <c r="BL50" i="6"/>
  <c r="BM50" i="6" s="1"/>
  <c r="BL49" i="6"/>
  <c r="BM49" i="6" s="1"/>
  <c r="BL48" i="6"/>
  <c r="BM48" i="6" s="1"/>
  <c r="BL47" i="6"/>
  <c r="BM47" i="6" s="1"/>
  <c r="BL46" i="6"/>
  <c r="BM46" i="6" s="1"/>
  <c r="BL45" i="6"/>
  <c r="BM45" i="6" s="1"/>
  <c r="BL44" i="6"/>
  <c r="BM44" i="6" s="1"/>
  <c r="BL43" i="6"/>
  <c r="BM43" i="6" s="1"/>
  <c r="BL42" i="6"/>
  <c r="BM42" i="6" s="1"/>
  <c r="BL41" i="6"/>
  <c r="BM41" i="6" s="1"/>
  <c r="BL40" i="6"/>
  <c r="BM40" i="6" s="1"/>
  <c r="BL39" i="6"/>
  <c r="BM39" i="6" s="1"/>
  <c r="BL38" i="6"/>
  <c r="BM38" i="6" s="1"/>
  <c r="BL33" i="6"/>
  <c r="BM33" i="6" s="1"/>
  <c r="BL34" i="6"/>
  <c r="BM34" i="6" s="1"/>
  <c r="BL37" i="6"/>
  <c r="BM37" i="6" s="1"/>
  <c r="BL31" i="6"/>
  <c r="BM31" i="6" s="1"/>
  <c r="BL36" i="6"/>
  <c r="BM36" i="6" s="1"/>
  <c r="BL35" i="6"/>
  <c r="BM35" i="6" s="1"/>
  <c r="BL32" i="6"/>
  <c r="BM32" i="6" s="1"/>
  <c r="BL30" i="6"/>
  <c r="BM30" i="6" s="1"/>
  <c r="BI52" i="6"/>
  <c r="BJ52" i="6" s="1"/>
  <c r="BI51" i="6"/>
  <c r="BJ51" i="6" s="1"/>
  <c r="BI50" i="6"/>
  <c r="BJ50" i="6" s="1"/>
  <c r="BI49" i="6"/>
  <c r="BJ49" i="6" s="1"/>
  <c r="BI48" i="6"/>
  <c r="BJ48" i="6" s="1"/>
  <c r="BI47" i="6"/>
  <c r="BJ47" i="6" s="1"/>
  <c r="BI46" i="6"/>
  <c r="BJ46" i="6" s="1"/>
  <c r="BI45" i="6"/>
  <c r="BJ45" i="6" s="1"/>
  <c r="BI44" i="6"/>
  <c r="BJ44" i="6" s="1"/>
  <c r="BI43" i="6"/>
  <c r="BJ43" i="6" s="1"/>
  <c r="BI42" i="6"/>
  <c r="BJ42" i="6" s="1"/>
  <c r="BI41" i="6"/>
  <c r="BJ41" i="6" s="1"/>
  <c r="BI40" i="6"/>
  <c r="BJ40" i="6" s="1"/>
  <c r="BI39" i="6"/>
  <c r="BJ39" i="6" s="1"/>
  <c r="BI38" i="6"/>
  <c r="BI33" i="6"/>
  <c r="BJ33" i="6" s="1"/>
  <c r="BI34" i="6"/>
  <c r="BJ34" i="6" s="1"/>
  <c r="BI37" i="6"/>
  <c r="BJ37" i="6" s="1"/>
  <c r="BI31" i="6"/>
  <c r="BJ31" i="6" s="1"/>
  <c r="BI36" i="6"/>
  <c r="BJ36" i="6" s="1"/>
  <c r="BI35" i="6"/>
  <c r="BJ35" i="6" s="1"/>
  <c r="BI32" i="6"/>
  <c r="BJ32" i="6" s="1"/>
  <c r="BI30" i="6"/>
  <c r="BJ30" i="6" s="1"/>
  <c r="AO52" i="6"/>
  <c r="AP52" i="6" s="1"/>
  <c r="AO51" i="6"/>
  <c r="AP51" i="6" s="1"/>
  <c r="AO50" i="6"/>
  <c r="AP50" i="6" s="1"/>
  <c r="AO49" i="6"/>
  <c r="AP49" i="6" s="1"/>
  <c r="AO48" i="6"/>
  <c r="AP48" i="6" s="1"/>
  <c r="AO47" i="6"/>
  <c r="AP47" i="6" s="1"/>
  <c r="AO46" i="6"/>
  <c r="AP46" i="6" s="1"/>
  <c r="AO45" i="6"/>
  <c r="AP45" i="6" s="1"/>
  <c r="AO44" i="6"/>
  <c r="AP44" i="6" s="1"/>
  <c r="AO43" i="6"/>
  <c r="AP43" i="6" s="1"/>
  <c r="AO42" i="6"/>
  <c r="AP42" i="6" s="1"/>
  <c r="AO41" i="6"/>
  <c r="AP41" i="6" s="1"/>
  <c r="AO40" i="6"/>
  <c r="AP40" i="6" s="1"/>
  <c r="AO39" i="6"/>
  <c r="AP39" i="6" s="1"/>
  <c r="AO38" i="6"/>
  <c r="AP38" i="6" s="1"/>
  <c r="AO33" i="6"/>
  <c r="AP33" i="6" s="1"/>
  <c r="AO34" i="6"/>
  <c r="AP34" i="6" s="1"/>
  <c r="AO37" i="6"/>
  <c r="AP37" i="6" s="1"/>
  <c r="AO31" i="6"/>
  <c r="AP31" i="6" s="1"/>
  <c r="AO36" i="6"/>
  <c r="AP36" i="6" s="1"/>
  <c r="AO35" i="6"/>
  <c r="AP35" i="6" s="1"/>
  <c r="AO32" i="6"/>
  <c r="AP32" i="6" s="1"/>
  <c r="AO30" i="6"/>
  <c r="AP30" i="6" s="1"/>
  <c r="AL52" i="6"/>
  <c r="AM52" i="6" s="1"/>
  <c r="AL51" i="6"/>
  <c r="AM51" i="6" s="1"/>
  <c r="AL50" i="6"/>
  <c r="AM50" i="6" s="1"/>
  <c r="AL49" i="6"/>
  <c r="AL48" i="6"/>
  <c r="AM48" i="6" s="1"/>
  <c r="AL47" i="6"/>
  <c r="AM47" i="6" s="1"/>
  <c r="AL46" i="6"/>
  <c r="AM46" i="6" s="1"/>
  <c r="AL45" i="6"/>
  <c r="AM45" i="6" s="1"/>
  <c r="AL44" i="6"/>
  <c r="AM44" i="6" s="1"/>
  <c r="AL43" i="6"/>
  <c r="AM43" i="6" s="1"/>
  <c r="AL42" i="6"/>
  <c r="AM42" i="6" s="1"/>
  <c r="AL41" i="6"/>
  <c r="AM41" i="6" s="1"/>
  <c r="AL40" i="6"/>
  <c r="AM40" i="6" s="1"/>
  <c r="AL39" i="6"/>
  <c r="AM39" i="6" s="1"/>
  <c r="AL38" i="6"/>
  <c r="AM38" i="6" s="1"/>
  <c r="AL33" i="6"/>
  <c r="AL34" i="6"/>
  <c r="AM34" i="6" s="1"/>
  <c r="AL37" i="6"/>
  <c r="AM37" i="6" s="1"/>
  <c r="AL31" i="6"/>
  <c r="AM31" i="6" s="1"/>
  <c r="AL36" i="6"/>
  <c r="AM36" i="6" s="1"/>
  <c r="AL35" i="6"/>
  <c r="AM35" i="6" s="1"/>
  <c r="AL32" i="6"/>
  <c r="AM32" i="6" s="1"/>
  <c r="AL30" i="6"/>
  <c r="AM30" i="6" s="1"/>
  <c r="AI52" i="6"/>
  <c r="AJ52" i="6" s="1"/>
  <c r="AI51" i="6"/>
  <c r="AJ51" i="6" s="1"/>
  <c r="AI50" i="6"/>
  <c r="AJ50" i="6" s="1"/>
  <c r="AI49" i="6"/>
  <c r="AI48" i="6"/>
  <c r="AJ48" i="6" s="1"/>
  <c r="AI47" i="6"/>
  <c r="AJ47" i="6" s="1"/>
  <c r="AI46" i="6"/>
  <c r="AJ46" i="6" s="1"/>
  <c r="AI45" i="6"/>
  <c r="AJ45" i="6" s="1"/>
  <c r="AI44" i="6"/>
  <c r="AJ44" i="6" s="1"/>
  <c r="AI43" i="6"/>
  <c r="AJ43" i="6" s="1"/>
  <c r="AI42" i="6"/>
  <c r="AJ42" i="6" s="1"/>
  <c r="AI41" i="6"/>
  <c r="AJ41" i="6" s="1"/>
  <c r="AI40" i="6"/>
  <c r="AJ40" i="6" s="1"/>
  <c r="AI39" i="6"/>
  <c r="AJ39" i="6" s="1"/>
  <c r="AI38" i="6"/>
  <c r="AJ38" i="6" s="1"/>
  <c r="AI33" i="6"/>
  <c r="AJ33" i="6" s="1"/>
  <c r="AI34" i="6"/>
  <c r="AJ34" i="6" s="1"/>
  <c r="AI37" i="6"/>
  <c r="AJ37" i="6" s="1"/>
  <c r="AI31" i="6"/>
  <c r="AJ31" i="6" s="1"/>
  <c r="AI36" i="6"/>
  <c r="AJ36" i="6" s="1"/>
  <c r="AI35" i="6"/>
  <c r="AJ35" i="6" s="1"/>
  <c r="AI32" i="6"/>
  <c r="AJ32" i="6" s="1"/>
  <c r="AI30" i="6"/>
  <c r="AJ30" i="6" s="1"/>
  <c r="AB52" i="6"/>
  <c r="AC52" i="6" s="1"/>
  <c r="AB51" i="6"/>
  <c r="AC51" i="6" s="1"/>
  <c r="AB50" i="6"/>
  <c r="AC50" i="6" s="1"/>
  <c r="AB49" i="6"/>
  <c r="AC49" i="6" s="1"/>
  <c r="AB48" i="6"/>
  <c r="AC48" i="6" s="1"/>
  <c r="AB47" i="6"/>
  <c r="AC47" i="6" s="1"/>
  <c r="AB46" i="6"/>
  <c r="AC46" i="6" s="1"/>
  <c r="AB45" i="6"/>
  <c r="AC45" i="6" s="1"/>
  <c r="AB44" i="6"/>
  <c r="AC44" i="6" s="1"/>
  <c r="AB43" i="6"/>
  <c r="AC43" i="6" s="1"/>
  <c r="AB42" i="6"/>
  <c r="AC42" i="6" s="1"/>
  <c r="AB41" i="6"/>
  <c r="AC41" i="6" s="1"/>
  <c r="AB40" i="6"/>
  <c r="AC40" i="6" s="1"/>
  <c r="AB39" i="6"/>
  <c r="AC39" i="6" s="1"/>
  <c r="AB38" i="6"/>
  <c r="AC38" i="6" s="1"/>
  <c r="AB33" i="6"/>
  <c r="AC33" i="6" s="1"/>
  <c r="AB34" i="6"/>
  <c r="AC34" i="6" s="1"/>
  <c r="AB37" i="6"/>
  <c r="AC37" i="6" s="1"/>
  <c r="AB31" i="6"/>
  <c r="AB36" i="6"/>
  <c r="AC36" i="6" s="1"/>
  <c r="AB35" i="6"/>
  <c r="AC35" i="6" s="1"/>
  <c r="AB32" i="6"/>
  <c r="AC32" i="6" s="1"/>
  <c r="AB30" i="6"/>
  <c r="AC30" i="6" s="1"/>
  <c r="Y52" i="6"/>
  <c r="Z52" i="6" s="1"/>
  <c r="Y51" i="6"/>
  <c r="Z51" i="6" s="1"/>
  <c r="Y50" i="6"/>
  <c r="Z50" i="6" s="1"/>
  <c r="Y49" i="6"/>
  <c r="Z49" i="6" s="1"/>
  <c r="Y48" i="6"/>
  <c r="Z48" i="6" s="1"/>
  <c r="Y47" i="6"/>
  <c r="Y46" i="6"/>
  <c r="Z46" i="6" s="1"/>
  <c r="Y45" i="6"/>
  <c r="Z45" i="6" s="1"/>
  <c r="Y44" i="6"/>
  <c r="Z44" i="6" s="1"/>
  <c r="Y43" i="6"/>
  <c r="Z43" i="6" s="1"/>
  <c r="Y42" i="6"/>
  <c r="Z42" i="6" s="1"/>
  <c r="Y41" i="6"/>
  <c r="Z41" i="6" s="1"/>
  <c r="Y40" i="6"/>
  <c r="Z40" i="6" s="1"/>
  <c r="Y39" i="6"/>
  <c r="Z39" i="6" s="1"/>
  <c r="Y38" i="6"/>
  <c r="Z38" i="6" s="1"/>
  <c r="Y33" i="6"/>
  <c r="Z33" i="6" s="1"/>
  <c r="Y34" i="6"/>
  <c r="Z34" i="6" s="1"/>
  <c r="Y37" i="6"/>
  <c r="Z37" i="6" s="1"/>
  <c r="Y31" i="6"/>
  <c r="Y36" i="6"/>
  <c r="Z36" i="6" s="1"/>
  <c r="Y35" i="6"/>
  <c r="Z35" i="6" s="1"/>
  <c r="Y32" i="6"/>
  <c r="Z32" i="6" s="1"/>
  <c r="Y30" i="6"/>
  <c r="Z30" i="6" s="1"/>
  <c r="V52" i="6"/>
  <c r="W52" i="6" s="1"/>
  <c r="V51" i="6"/>
  <c r="W51" i="6" s="1"/>
  <c r="V50" i="6"/>
  <c r="W50" i="6" s="1"/>
  <c r="V49" i="6"/>
  <c r="V48" i="6"/>
  <c r="W48" i="6" s="1"/>
  <c r="V47" i="6"/>
  <c r="W47" i="6" s="1"/>
  <c r="V46" i="6"/>
  <c r="W46" i="6" s="1"/>
  <c r="V45" i="6"/>
  <c r="W45" i="6" s="1"/>
  <c r="V44" i="6"/>
  <c r="W44" i="6" s="1"/>
  <c r="V43" i="6"/>
  <c r="W43" i="6" s="1"/>
  <c r="V42" i="6"/>
  <c r="W42" i="6" s="1"/>
  <c r="V41" i="6"/>
  <c r="W41" i="6" s="1"/>
  <c r="V40" i="6"/>
  <c r="W40" i="6" s="1"/>
  <c r="V39" i="6"/>
  <c r="W39" i="6" s="1"/>
  <c r="V38" i="6"/>
  <c r="W38" i="6" s="1"/>
  <c r="V33" i="6"/>
  <c r="W33" i="6" s="1"/>
  <c r="V34" i="6"/>
  <c r="W34" i="6" s="1"/>
  <c r="V37" i="6"/>
  <c r="W37" i="6" s="1"/>
  <c r="V31" i="6"/>
  <c r="W31" i="6" s="1"/>
  <c r="V36" i="6"/>
  <c r="W36" i="6" s="1"/>
  <c r="V35" i="6"/>
  <c r="W35" i="6" s="1"/>
  <c r="V32" i="6"/>
  <c r="W32" i="6" s="1"/>
  <c r="V30" i="6"/>
  <c r="W30" i="6" s="1"/>
  <c r="O52" i="6"/>
  <c r="P52" i="6" s="1"/>
  <c r="O51" i="6"/>
  <c r="P51" i="6" s="1"/>
  <c r="O50" i="6"/>
  <c r="P50" i="6" s="1"/>
  <c r="O49" i="6"/>
  <c r="P49" i="6" s="1"/>
  <c r="O48" i="6"/>
  <c r="P48" i="6" s="1"/>
  <c r="O47" i="6"/>
  <c r="P47" i="6" s="1"/>
  <c r="O46" i="6"/>
  <c r="P46" i="6" s="1"/>
  <c r="O45" i="6"/>
  <c r="P45" i="6" s="1"/>
  <c r="O44" i="6"/>
  <c r="P44" i="6" s="1"/>
  <c r="O43" i="6"/>
  <c r="P43" i="6" s="1"/>
  <c r="O42" i="6"/>
  <c r="P42" i="6" s="1"/>
  <c r="O41" i="6"/>
  <c r="P41" i="6" s="1"/>
  <c r="O40" i="6"/>
  <c r="P40" i="6" s="1"/>
  <c r="O39" i="6"/>
  <c r="P39" i="6" s="1"/>
  <c r="O38" i="6"/>
  <c r="P38" i="6" s="1"/>
  <c r="O33" i="6"/>
  <c r="P33" i="6" s="1"/>
  <c r="O34" i="6"/>
  <c r="P34" i="6" s="1"/>
  <c r="O37" i="6"/>
  <c r="P37" i="6" s="1"/>
  <c r="O31" i="6"/>
  <c r="P31" i="6" s="1"/>
  <c r="O36" i="6"/>
  <c r="P36" i="6" s="1"/>
  <c r="O35" i="6"/>
  <c r="O32" i="6"/>
  <c r="P32" i="6" s="1"/>
  <c r="O30" i="6"/>
  <c r="P30" i="6" s="1"/>
  <c r="L52" i="6"/>
  <c r="M52" i="6" s="1"/>
  <c r="L51" i="6"/>
  <c r="M51" i="6" s="1"/>
  <c r="L50" i="6"/>
  <c r="M50" i="6" s="1"/>
  <c r="L49" i="6"/>
  <c r="M49" i="6" s="1"/>
  <c r="L48" i="6"/>
  <c r="M48" i="6" s="1"/>
  <c r="L47" i="6"/>
  <c r="M47" i="6" s="1"/>
  <c r="L46" i="6"/>
  <c r="M46" i="6" s="1"/>
  <c r="L45" i="6"/>
  <c r="M45" i="6" s="1"/>
  <c r="L44" i="6"/>
  <c r="M44" i="6" s="1"/>
  <c r="L43" i="6"/>
  <c r="M43" i="6" s="1"/>
  <c r="L42" i="6"/>
  <c r="M42" i="6" s="1"/>
  <c r="L41" i="6"/>
  <c r="M41" i="6" s="1"/>
  <c r="L40" i="6"/>
  <c r="M40" i="6" s="1"/>
  <c r="L39" i="6"/>
  <c r="M39" i="6" s="1"/>
  <c r="L38" i="6"/>
  <c r="M38" i="6" s="1"/>
  <c r="L33" i="6"/>
  <c r="M33" i="6" s="1"/>
  <c r="L34" i="6"/>
  <c r="M34" i="6" s="1"/>
  <c r="L37" i="6"/>
  <c r="M37" i="6" s="1"/>
  <c r="L31" i="6"/>
  <c r="M31" i="6" s="1"/>
  <c r="L36" i="6"/>
  <c r="M36" i="6" s="1"/>
  <c r="L35" i="6"/>
  <c r="M35" i="6" s="1"/>
  <c r="L32" i="6"/>
  <c r="M32" i="6" s="1"/>
  <c r="L30" i="6"/>
  <c r="M30" i="6" s="1"/>
  <c r="I52" i="6"/>
  <c r="J52" i="6" s="1"/>
  <c r="I51" i="6"/>
  <c r="J51" i="6" s="1"/>
  <c r="I50" i="6"/>
  <c r="J50" i="6" s="1"/>
  <c r="I49" i="6"/>
  <c r="J49" i="6" s="1"/>
  <c r="I48" i="6"/>
  <c r="J48" i="6" s="1"/>
  <c r="I47" i="6"/>
  <c r="J47" i="6" s="1"/>
  <c r="I46" i="6"/>
  <c r="J46" i="6" s="1"/>
  <c r="I45" i="6"/>
  <c r="J45" i="6" s="1"/>
  <c r="I44" i="6"/>
  <c r="J44" i="6" s="1"/>
  <c r="I43" i="6"/>
  <c r="J43" i="6" s="1"/>
  <c r="I42" i="6"/>
  <c r="J42" i="6" s="1"/>
  <c r="I41" i="6"/>
  <c r="J41" i="6" s="1"/>
  <c r="I40" i="6"/>
  <c r="J40" i="6" s="1"/>
  <c r="I39" i="6"/>
  <c r="J39" i="6" s="1"/>
  <c r="I38" i="6"/>
  <c r="J38" i="6" s="1"/>
  <c r="I33" i="6"/>
  <c r="J33" i="6" s="1"/>
  <c r="I34" i="6"/>
  <c r="J34" i="6" s="1"/>
  <c r="I37" i="6"/>
  <c r="J37" i="6" s="1"/>
  <c r="I31" i="6"/>
  <c r="J31" i="6" s="1"/>
  <c r="I36" i="6"/>
  <c r="J36" i="6" s="1"/>
  <c r="I35" i="6"/>
  <c r="J35" i="6" s="1"/>
  <c r="I32" i="6"/>
  <c r="J32" i="6" s="1"/>
  <c r="I30" i="6"/>
  <c r="J30" i="6" s="1"/>
  <c r="CB14" i="6"/>
  <c r="CC14" i="6" s="1"/>
  <c r="CB13" i="6"/>
  <c r="CC13" i="6" s="1"/>
  <c r="CB12" i="6"/>
  <c r="CC12" i="6" s="1"/>
  <c r="CB11" i="6"/>
  <c r="CC11" i="6" s="1"/>
  <c r="CB10" i="6"/>
  <c r="CC10" i="6" s="1"/>
  <c r="CB9" i="6"/>
  <c r="CC9" i="6" s="1"/>
  <c r="CB8" i="6"/>
  <c r="CC8" i="6" s="1"/>
  <c r="CB7" i="6"/>
  <c r="CC7" i="6" s="1"/>
  <c r="CB5" i="6"/>
  <c r="CC5" i="6" s="1"/>
  <c r="CB6" i="6"/>
  <c r="CC6" i="6" s="1"/>
  <c r="CB4" i="6"/>
  <c r="CC4" i="6" s="1"/>
  <c r="BY14" i="6"/>
  <c r="BZ14" i="6" s="1"/>
  <c r="BY13" i="6"/>
  <c r="BZ13" i="6" s="1"/>
  <c r="BY12" i="6"/>
  <c r="BZ12" i="6" s="1"/>
  <c r="BY11" i="6"/>
  <c r="BZ11" i="6" s="1"/>
  <c r="BY10" i="6"/>
  <c r="BZ10" i="6" s="1"/>
  <c r="BY9" i="6"/>
  <c r="BZ9" i="6" s="1"/>
  <c r="BY8" i="6"/>
  <c r="BZ8" i="6" s="1"/>
  <c r="BY7" i="6"/>
  <c r="BZ7" i="6" s="1"/>
  <c r="BY5" i="6"/>
  <c r="BZ5" i="6" s="1"/>
  <c r="BY6" i="6"/>
  <c r="BZ6" i="6" s="1"/>
  <c r="BY4" i="6"/>
  <c r="BZ4" i="6" s="1"/>
  <c r="AO14" i="6"/>
  <c r="AP14" i="6" s="1"/>
  <c r="AO13" i="6"/>
  <c r="AP13" i="6" s="1"/>
  <c r="AO12" i="6"/>
  <c r="AP12" i="6" s="1"/>
  <c r="AO11" i="6"/>
  <c r="AP11" i="6" s="1"/>
  <c r="AO10" i="6"/>
  <c r="AP10" i="6" s="1"/>
  <c r="AO9" i="6"/>
  <c r="AP9" i="6" s="1"/>
  <c r="AO8" i="6"/>
  <c r="AP8" i="6" s="1"/>
  <c r="AO7" i="6"/>
  <c r="AP7" i="6" s="1"/>
  <c r="AO5" i="6"/>
  <c r="AP5" i="6" s="1"/>
  <c r="AO6" i="6"/>
  <c r="AP6" i="6" s="1"/>
  <c r="AO4" i="6"/>
  <c r="AP4" i="6" s="1"/>
  <c r="AL14" i="6"/>
  <c r="AM14" i="6" s="1"/>
  <c r="AL13" i="6"/>
  <c r="AM13" i="6" s="1"/>
  <c r="AL12" i="6"/>
  <c r="AM12" i="6" s="1"/>
  <c r="AL11" i="6"/>
  <c r="AM11" i="6" s="1"/>
  <c r="AL10" i="6"/>
  <c r="AM10" i="6" s="1"/>
  <c r="AL9" i="6"/>
  <c r="AM9" i="6" s="1"/>
  <c r="AL8" i="6"/>
  <c r="AM8" i="6" s="1"/>
  <c r="AL7" i="6"/>
  <c r="AM7" i="6" s="1"/>
  <c r="AL5" i="6"/>
  <c r="AM5" i="6" s="1"/>
  <c r="AL6" i="6"/>
  <c r="AM6" i="6" s="1"/>
  <c r="AL4" i="6"/>
  <c r="AM4" i="6" s="1"/>
  <c r="AI14" i="6"/>
  <c r="AJ14" i="6" s="1"/>
  <c r="AI13" i="6"/>
  <c r="AJ13" i="6" s="1"/>
  <c r="AI12" i="6"/>
  <c r="AJ12" i="6" s="1"/>
  <c r="AI11" i="6"/>
  <c r="AJ11" i="6" s="1"/>
  <c r="AI10" i="6"/>
  <c r="AI9" i="6"/>
  <c r="AJ9" i="6" s="1"/>
  <c r="AI8" i="6"/>
  <c r="AJ8" i="6" s="1"/>
  <c r="AI7" i="6"/>
  <c r="AJ7" i="6" s="1"/>
  <c r="AI5" i="6"/>
  <c r="AJ5" i="6" s="1"/>
  <c r="AI6" i="6"/>
  <c r="AJ6" i="6" s="1"/>
  <c r="AI4" i="6"/>
  <c r="AJ4" i="6" s="1"/>
  <c r="AB14" i="6"/>
  <c r="AC14" i="6" s="1"/>
  <c r="AB13" i="6"/>
  <c r="AC13" i="6" s="1"/>
  <c r="AB12" i="6"/>
  <c r="AC12" i="6" s="1"/>
  <c r="AB11" i="6"/>
  <c r="AC11" i="6" s="1"/>
  <c r="AB10" i="6"/>
  <c r="AC10" i="6" s="1"/>
  <c r="AB9" i="6"/>
  <c r="AC9" i="6" s="1"/>
  <c r="AB8" i="6"/>
  <c r="AC8" i="6" s="1"/>
  <c r="AB7" i="6"/>
  <c r="AC7" i="6" s="1"/>
  <c r="AB5" i="6"/>
  <c r="AC5" i="6" s="1"/>
  <c r="AB6" i="6"/>
  <c r="AC6" i="6" s="1"/>
  <c r="AB4" i="6"/>
  <c r="AC4" i="6" s="1"/>
  <c r="Y14" i="6"/>
  <c r="Z14" i="6" s="1"/>
  <c r="Y13" i="6"/>
  <c r="Z13" i="6" s="1"/>
  <c r="Y12" i="6"/>
  <c r="Z12" i="6" s="1"/>
  <c r="Y11" i="6"/>
  <c r="Z11" i="6" s="1"/>
  <c r="Y10" i="6"/>
  <c r="Z10" i="6" s="1"/>
  <c r="Y9" i="6"/>
  <c r="Z9" i="6" s="1"/>
  <c r="Y8" i="6"/>
  <c r="Z8" i="6" s="1"/>
  <c r="Y7" i="6"/>
  <c r="Z7" i="6" s="1"/>
  <c r="Y5" i="6"/>
  <c r="Z5" i="6" s="1"/>
  <c r="Y6" i="6"/>
  <c r="Z6" i="6" s="1"/>
  <c r="Y4" i="6"/>
  <c r="Z4" i="6" s="1"/>
  <c r="V14" i="6"/>
  <c r="W14" i="6" s="1"/>
  <c r="V13" i="6"/>
  <c r="W13" i="6" s="1"/>
  <c r="V12" i="6"/>
  <c r="W12" i="6" s="1"/>
  <c r="V11" i="6"/>
  <c r="W11" i="6" s="1"/>
  <c r="V10" i="6"/>
  <c r="W10" i="6" s="1"/>
  <c r="V9" i="6"/>
  <c r="W9" i="6" s="1"/>
  <c r="V8" i="6"/>
  <c r="W8" i="6" s="1"/>
  <c r="V7" i="6"/>
  <c r="W7" i="6" s="1"/>
  <c r="V5" i="6"/>
  <c r="W5" i="6" s="1"/>
  <c r="V6" i="6"/>
  <c r="W6" i="6" s="1"/>
  <c r="V4" i="6"/>
  <c r="W4" i="6" s="1"/>
  <c r="O14" i="6"/>
  <c r="P14" i="6" s="1"/>
  <c r="O13" i="6"/>
  <c r="P13" i="6" s="1"/>
  <c r="O12" i="6"/>
  <c r="P12" i="6" s="1"/>
  <c r="O11" i="6"/>
  <c r="P11" i="6" s="1"/>
  <c r="O10" i="6"/>
  <c r="P10" i="6" s="1"/>
  <c r="O9" i="6"/>
  <c r="P9" i="6" s="1"/>
  <c r="O8" i="6"/>
  <c r="P8" i="6" s="1"/>
  <c r="O7" i="6"/>
  <c r="P7" i="6" s="1"/>
  <c r="O5" i="6"/>
  <c r="O6" i="6"/>
  <c r="P6" i="6" s="1"/>
  <c r="O4" i="6"/>
  <c r="P4" i="6" s="1"/>
  <c r="L14" i="6"/>
  <c r="M14" i="6" s="1"/>
  <c r="L13" i="6"/>
  <c r="M13" i="6" s="1"/>
  <c r="L12" i="6"/>
  <c r="M12" i="6" s="1"/>
  <c r="L11" i="6"/>
  <c r="M11" i="6" s="1"/>
  <c r="L10" i="6"/>
  <c r="M10" i="6" s="1"/>
  <c r="L9" i="6"/>
  <c r="M9" i="6" s="1"/>
  <c r="L8" i="6"/>
  <c r="M8" i="6" s="1"/>
  <c r="L7" i="6"/>
  <c r="M7" i="6" s="1"/>
  <c r="L5" i="6"/>
  <c r="M5" i="6" s="1"/>
  <c r="L6" i="6"/>
  <c r="M6" i="6" s="1"/>
  <c r="L4" i="6"/>
  <c r="M4" i="6" s="1"/>
  <c r="I14" i="6"/>
  <c r="J14" i="6" s="1"/>
  <c r="I13" i="6"/>
  <c r="J13" i="6" s="1"/>
  <c r="I12" i="6"/>
  <c r="J12" i="6" s="1"/>
  <c r="I11" i="6"/>
  <c r="J11" i="6" s="1"/>
  <c r="I10" i="6"/>
  <c r="J10" i="6" s="1"/>
  <c r="I9" i="6"/>
  <c r="J9" i="6" s="1"/>
  <c r="I8" i="6"/>
  <c r="J8" i="6" s="1"/>
  <c r="I7" i="6"/>
  <c r="J7" i="6" s="1"/>
  <c r="I5" i="6"/>
  <c r="J5" i="6" s="1"/>
  <c r="I6" i="6"/>
  <c r="J6" i="6" s="1"/>
  <c r="I4" i="6"/>
  <c r="J4" i="6" s="1"/>
  <c r="BB70" i="6"/>
  <c r="BC70" i="6" s="1"/>
  <c r="BB72" i="6"/>
  <c r="BC72" i="6" s="1"/>
  <c r="BB67" i="6"/>
  <c r="BC67" i="6" s="1"/>
  <c r="BB86" i="1"/>
  <c r="BC86" i="1" s="1"/>
  <c r="BB85" i="1"/>
  <c r="BC85" i="1" s="1"/>
  <c r="BB84" i="1"/>
  <c r="BC84" i="1" s="1"/>
  <c r="BB83" i="1"/>
  <c r="BB82" i="1"/>
  <c r="BB81" i="1"/>
  <c r="BC81" i="1" s="1"/>
  <c r="BB80" i="1"/>
  <c r="BC80" i="1" s="1"/>
  <c r="BB79" i="1"/>
  <c r="BC79" i="1" s="1"/>
  <c r="BB78" i="1"/>
  <c r="BC78" i="1" s="1"/>
  <c r="AH86" i="1"/>
  <c r="AI86" i="1" s="1"/>
  <c r="AH85" i="1"/>
  <c r="AH84" i="1"/>
  <c r="AH83" i="1"/>
  <c r="AI83" i="1" s="1"/>
  <c r="AH82" i="1"/>
  <c r="AI82" i="1" s="1"/>
  <c r="AH81" i="1"/>
  <c r="AH80" i="1"/>
  <c r="AH79" i="1"/>
  <c r="AH78" i="1"/>
  <c r="AI78" i="1" s="1"/>
  <c r="AE86" i="1"/>
  <c r="AE85" i="1"/>
  <c r="AF85" i="1" s="1"/>
  <c r="AE84" i="1"/>
  <c r="AF84" i="1" s="1"/>
  <c r="AE83" i="1"/>
  <c r="AF83" i="1" s="1"/>
  <c r="AE82" i="1"/>
  <c r="AF82" i="1" s="1"/>
  <c r="AE81" i="1"/>
  <c r="AF81" i="1" s="1"/>
  <c r="AE80" i="1"/>
  <c r="AF80" i="1" s="1"/>
  <c r="AE79" i="1"/>
  <c r="AF79" i="1" s="1"/>
  <c r="AE78" i="1"/>
  <c r="AB86" i="1"/>
  <c r="AC86" i="1" s="1"/>
  <c r="AB85" i="1"/>
  <c r="AC85" i="1" s="1"/>
  <c r="AB84" i="1"/>
  <c r="AC84" i="1" s="1"/>
  <c r="AB83" i="1"/>
  <c r="AB82" i="1"/>
  <c r="AC82" i="1" s="1"/>
  <c r="AB81" i="1"/>
  <c r="AB80" i="1"/>
  <c r="AB79" i="1"/>
  <c r="AC79" i="1" s="1"/>
  <c r="AB78" i="1"/>
  <c r="AC78" i="1" s="1"/>
  <c r="BL86" i="1"/>
  <c r="BM86" i="1" s="1"/>
  <c r="BL85" i="1"/>
  <c r="BL84" i="1"/>
  <c r="BL83" i="1"/>
  <c r="BL82" i="1"/>
  <c r="BM82" i="1" s="1"/>
  <c r="BL81" i="1"/>
  <c r="BM81" i="1" s="1"/>
  <c r="BL80" i="1"/>
  <c r="BM80" i="1" s="1"/>
  <c r="BL79" i="1"/>
  <c r="BL78" i="1"/>
  <c r="BI86" i="1"/>
  <c r="BJ86" i="1" s="1"/>
  <c r="BI85" i="1"/>
  <c r="BJ85" i="1" s="1"/>
  <c r="BI84" i="1"/>
  <c r="BJ84" i="1" s="1"/>
  <c r="BI83" i="1"/>
  <c r="BJ83" i="1" s="1"/>
  <c r="BI82" i="1"/>
  <c r="BJ82" i="1" s="1"/>
  <c r="BI81" i="1"/>
  <c r="BI80" i="1"/>
  <c r="BJ80" i="1" s="1"/>
  <c r="BI79" i="1"/>
  <c r="BJ79" i="1" s="1"/>
  <c r="BI78" i="1"/>
  <c r="BF86" i="1"/>
  <c r="BF85" i="1"/>
  <c r="BG85" i="1" s="1"/>
  <c r="BF84" i="1"/>
  <c r="BG84" i="1" s="1"/>
  <c r="BF83" i="1"/>
  <c r="BG83" i="1" s="1"/>
  <c r="BF82" i="1"/>
  <c r="BG82" i="1" s="1"/>
  <c r="BF81" i="1"/>
  <c r="BG81" i="1" s="1"/>
  <c r="BF80" i="1"/>
  <c r="BG80" i="1" s="1"/>
  <c r="BF79" i="1"/>
  <c r="BG79" i="1" s="1"/>
  <c r="BF78" i="1"/>
  <c r="BG78" i="1" s="1"/>
  <c r="AY86" i="1"/>
  <c r="AY85" i="1"/>
  <c r="AZ85" i="1" s="1"/>
  <c r="AY84" i="1"/>
  <c r="AY83" i="1"/>
  <c r="AY82" i="1"/>
  <c r="AZ82" i="1" s="1"/>
  <c r="AY81" i="1"/>
  <c r="AZ81" i="1" s="1"/>
  <c r="AY80" i="1"/>
  <c r="AZ80" i="1" s="1"/>
  <c r="AY79" i="1"/>
  <c r="AZ79" i="1" s="1"/>
  <c r="AY78" i="1"/>
  <c r="AZ78" i="1" s="1"/>
  <c r="AV86" i="1"/>
  <c r="AW86" i="1" s="1"/>
  <c r="AV85" i="1"/>
  <c r="AW85" i="1" s="1"/>
  <c r="AV84" i="1"/>
  <c r="AV83" i="1"/>
  <c r="AW83" i="1" s="1"/>
  <c r="AV82" i="1"/>
  <c r="AV81" i="1"/>
  <c r="AV80" i="1"/>
  <c r="AV79" i="1"/>
  <c r="AV78" i="1"/>
  <c r="AW78" i="1" s="1"/>
  <c r="AR86" i="1"/>
  <c r="AS86" i="1" s="1"/>
  <c r="AR85" i="1"/>
  <c r="AS85" i="1" s="1"/>
  <c r="AR84" i="1"/>
  <c r="AS84" i="1" s="1"/>
  <c r="AS83" i="1"/>
  <c r="AR83" i="1"/>
  <c r="AR82" i="1"/>
  <c r="AS82" i="1" s="1"/>
  <c r="AR81" i="1"/>
  <c r="AS81" i="1" s="1"/>
  <c r="AR80" i="1"/>
  <c r="AS80" i="1" s="1"/>
  <c r="AR79" i="1"/>
  <c r="AS79" i="1" s="1"/>
  <c r="AR78" i="1"/>
  <c r="AS78" i="1" s="1"/>
  <c r="BM78" i="1"/>
  <c r="BM79" i="1"/>
  <c r="BM83" i="1"/>
  <c r="BM84" i="1"/>
  <c r="BM85" i="1"/>
  <c r="X86" i="1"/>
  <c r="X85" i="1"/>
  <c r="X84" i="1"/>
  <c r="X83" i="1"/>
  <c r="X82" i="1"/>
  <c r="X81" i="1"/>
  <c r="Y81" i="1" s="1"/>
  <c r="X80" i="1"/>
  <c r="Y80" i="1" s="1"/>
  <c r="X79" i="1"/>
  <c r="Y79" i="1" s="1"/>
  <c r="X78" i="1"/>
  <c r="U86" i="1"/>
  <c r="V86" i="1" s="1"/>
  <c r="U85" i="1"/>
  <c r="V85" i="1" s="1"/>
  <c r="U84" i="1"/>
  <c r="U83" i="1"/>
  <c r="U82" i="1"/>
  <c r="U81" i="1"/>
  <c r="U80" i="1"/>
  <c r="U79" i="1"/>
  <c r="V79" i="1" s="1"/>
  <c r="U78" i="1"/>
  <c r="R86" i="1"/>
  <c r="S86" i="1" s="1"/>
  <c r="R85" i="1"/>
  <c r="S85" i="1" s="1"/>
  <c r="R84" i="1"/>
  <c r="S84" i="1" s="1"/>
  <c r="R83" i="1"/>
  <c r="S83" i="1" s="1"/>
  <c r="R82" i="1"/>
  <c r="S82" i="1" s="1"/>
  <c r="R81" i="1"/>
  <c r="R80" i="1"/>
  <c r="R79" i="1"/>
  <c r="R78" i="1"/>
  <c r="N86" i="1"/>
  <c r="N85" i="1"/>
  <c r="N84" i="1"/>
  <c r="N83" i="1"/>
  <c r="N82" i="1"/>
  <c r="O82" i="1" s="1"/>
  <c r="N81" i="1"/>
  <c r="O81" i="1" s="1"/>
  <c r="N80" i="1"/>
  <c r="O80" i="1" s="1"/>
  <c r="N79" i="1"/>
  <c r="O79" i="1" s="1"/>
  <c r="N78" i="1"/>
  <c r="K86" i="1"/>
  <c r="K85" i="1"/>
  <c r="L85" i="1" s="1"/>
  <c r="K84" i="1"/>
  <c r="K83" i="1"/>
  <c r="K82" i="1"/>
  <c r="L82" i="1" s="1"/>
  <c r="K81" i="1"/>
  <c r="L81" i="1" s="1"/>
  <c r="K80" i="1"/>
  <c r="L80" i="1" s="1"/>
  <c r="K79" i="1"/>
  <c r="L79" i="1" s="1"/>
  <c r="K78" i="1"/>
  <c r="L78" i="1" s="1"/>
  <c r="H86" i="1"/>
  <c r="I86" i="1" s="1"/>
  <c r="H85" i="1"/>
  <c r="I85" i="1" s="1"/>
  <c r="H84" i="1"/>
  <c r="H83" i="1"/>
  <c r="I83" i="1" s="1"/>
  <c r="H82" i="1"/>
  <c r="H81" i="1"/>
  <c r="H80" i="1"/>
  <c r="H79" i="1"/>
  <c r="I79" i="1" s="1"/>
  <c r="H78" i="1"/>
  <c r="I78" i="1" s="1"/>
  <c r="BL75" i="1"/>
  <c r="BM75" i="1" s="1"/>
  <c r="BL74" i="1"/>
  <c r="BM74" i="1" s="1"/>
  <c r="BL73" i="1"/>
  <c r="BM73" i="1" s="1"/>
  <c r="BL72" i="1"/>
  <c r="BM72" i="1" s="1"/>
  <c r="BL71" i="1"/>
  <c r="BM71" i="1" s="1"/>
  <c r="BL70" i="1"/>
  <c r="BM70" i="1" s="1"/>
  <c r="BL69" i="1"/>
  <c r="BM69" i="1" s="1"/>
  <c r="BL66" i="1"/>
  <c r="BM66" i="1" s="1"/>
  <c r="BL68" i="1"/>
  <c r="BM68" i="1" s="1"/>
  <c r="BL62" i="1"/>
  <c r="BM62" i="1" s="1"/>
  <c r="BM60" i="1"/>
  <c r="BL67" i="1"/>
  <c r="BM67" i="1" s="1"/>
  <c r="BL63" i="1"/>
  <c r="BL65" i="1"/>
  <c r="BM65" i="1" s="1"/>
  <c r="BL61" i="1"/>
  <c r="BI75" i="1"/>
  <c r="BJ75" i="1" s="1"/>
  <c r="BI74" i="1"/>
  <c r="BJ74" i="1" s="1"/>
  <c r="BI73" i="1"/>
  <c r="BJ73" i="1" s="1"/>
  <c r="BI72" i="1"/>
  <c r="BJ72" i="1" s="1"/>
  <c r="BI71" i="1"/>
  <c r="BJ71" i="1" s="1"/>
  <c r="BI70" i="1"/>
  <c r="BJ70" i="1" s="1"/>
  <c r="BI69" i="1"/>
  <c r="BJ69" i="1" s="1"/>
  <c r="BJ64" i="1"/>
  <c r="BI66" i="1"/>
  <c r="BJ66" i="1" s="1"/>
  <c r="BI68" i="1"/>
  <c r="BJ68" i="1" s="1"/>
  <c r="BI62" i="1"/>
  <c r="BJ62" i="1" s="1"/>
  <c r="BJ58" i="1"/>
  <c r="BI67" i="1"/>
  <c r="BJ67" i="1" s="1"/>
  <c r="BI63" i="1"/>
  <c r="BJ63" i="1" s="1"/>
  <c r="BI65" i="1"/>
  <c r="BJ65" i="1" s="1"/>
  <c r="BI61" i="1"/>
  <c r="BJ61" i="1" s="1"/>
  <c r="BJ59" i="1"/>
  <c r="BF75" i="1"/>
  <c r="BG75" i="1" s="1"/>
  <c r="BF74" i="1"/>
  <c r="BG74" i="1" s="1"/>
  <c r="BF73" i="1"/>
  <c r="BG73" i="1" s="1"/>
  <c r="BF72" i="1"/>
  <c r="BG72" i="1" s="1"/>
  <c r="BF71" i="1"/>
  <c r="BG71" i="1" s="1"/>
  <c r="BF70" i="1"/>
  <c r="BG70" i="1" s="1"/>
  <c r="BF69" i="1"/>
  <c r="BG69" i="1" s="1"/>
  <c r="BG64" i="1"/>
  <c r="BF66" i="1"/>
  <c r="BG66" i="1" s="1"/>
  <c r="BF68" i="1"/>
  <c r="BG68" i="1" s="1"/>
  <c r="BF62" i="1"/>
  <c r="BG62" i="1" s="1"/>
  <c r="BG60" i="1"/>
  <c r="BF58" i="1"/>
  <c r="BG58" i="1" s="1"/>
  <c r="BF67" i="1"/>
  <c r="BG67" i="1" s="1"/>
  <c r="BF63" i="1"/>
  <c r="BG63" i="1" s="1"/>
  <c r="BF65" i="1"/>
  <c r="BG65" i="1" s="1"/>
  <c r="BG61" i="1"/>
  <c r="BG59" i="1"/>
  <c r="BB75" i="1"/>
  <c r="BC75" i="1" s="1"/>
  <c r="BB74" i="1"/>
  <c r="BC74" i="1" s="1"/>
  <c r="BB73" i="1"/>
  <c r="BC73" i="1" s="1"/>
  <c r="BB72" i="1"/>
  <c r="BC72" i="1" s="1"/>
  <c r="BB71" i="1"/>
  <c r="BC71" i="1" s="1"/>
  <c r="BB70" i="1"/>
  <c r="BC70" i="1" s="1"/>
  <c r="BB69" i="1"/>
  <c r="BC69" i="1" s="1"/>
  <c r="BB64" i="1"/>
  <c r="BB66" i="1"/>
  <c r="BC66" i="1" s="1"/>
  <c r="BB68" i="1"/>
  <c r="BC68" i="1" s="1"/>
  <c r="BB62" i="1"/>
  <c r="BC62" i="1" s="1"/>
  <c r="BB60" i="1"/>
  <c r="BC60" i="1" s="1"/>
  <c r="BB58" i="1"/>
  <c r="BC58" i="1" s="1"/>
  <c r="BB67" i="1"/>
  <c r="BC67" i="1" s="1"/>
  <c r="BB63" i="1"/>
  <c r="BC63" i="1" s="1"/>
  <c r="BB65" i="1"/>
  <c r="BC65" i="1" s="1"/>
  <c r="BB61" i="1"/>
  <c r="BC61" i="1" s="1"/>
  <c r="BB59" i="1"/>
  <c r="BC59" i="1" s="1"/>
  <c r="AY75" i="1"/>
  <c r="AZ75" i="1" s="1"/>
  <c r="AY74" i="1"/>
  <c r="AY73" i="1"/>
  <c r="AZ73" i="1" s="1"/>
  <c r="AY72" i="1"/>
  <c r="AZ72" i="1" s="1"/>
  <c r="AY71" i="1"/>
  <c r="AZ71" i="1" s="1"/>
  <c r="AY70" i="1"/>
  <c r="AZ70" i="1" s="1"/>
  <c r="AY69" i="1"/>
  <c r="AZ69" i="1" s="1"/>
  <c r="AY64" i="1"/>
  <c r="AZ64" i="1" s="1"/>
  <c r="AY66" i="1"/>
  <c r="AZ66" i="1" s="1"/>
  <c r="AY68" i="1"/>
  <c r="AZ68" i="1" s="1"/>
  <c r="AY62" i="1"/>
  <c r="AZ62" i="1" s="1"/>
  <c r="AY60" i="1"/>
  <c r="AZ60" i="1" s="1"/>
  <c r="AY58" i="1"/>
  <c r="AZ58" i="1" s="1"/>
  <c r="AY67" i="1"/>
  <c r="AZ67" i="1" s="1"/>
  <c r="AY63" i="1"/>
  <c r="AY65" i="1"/>
  <c r="AY61" i="1"/>
  <c r="AZ61" i="1" s="1"/>
  <c r="AY59" i="1"/>
  <c r="AZ59" i="1" s="1"/>
  <c r="AV75" i="1"/>
  <c r="AW75" i="1" s="1"/>
  <c r="AV74" i="1"/>
  <c r="AV73" i="1"/>
  <c r="AW73" i="1" s="1"/>
  <c r="AV72" i="1"/>
  <c r="AW72" i="1" s="1"/>
  <c r="AV71" i="1"/>
  <c r="AW71" i="1" s="1"/>
  <c r="AV70" i="1"/>
  <c r="AW70" i="1" s="1"/>
  <c r="AV69" i="1"/>
  <c r="AV64" i="1"/>
  <c r="AV66" i="1"/>
  <c r="AW66" i="1" s="1"/>
  <c r="AV68" i="1"/>
  <c r="AW68" i="1" s="1"/>
  <c r="AV62" i="1"/>
  <c r="AW62" i="1" s="1"/>
  <c r="AV60" i="1"/>
  <c r="AW60" i="1" s="1"/>
  <c r="AV58" i="1"/>
  <c r="AW58" i="1" s="1"/>
  <c r="AV67" i="1"/>
  <c r="AW67" i="1" s="1"/>
  <c r="AV63" i="1"/>
  <c r="AW63" i="1" s="1"/>
  <c r="AV65" i="1"/>
  <c r="AW65" i="1" s="1"/>
  <c r="AV61" i="1"/>
  <c r="AW61" i="1" s="1"/>
  <c r="AV59" i="1"/>
  <c r="AH75" i="1"/>
  <c r="AI75" i="1" s="1"/>
  <c r="AH74" i="1"/>
  <c r="AH73" i="1"/>
  <c r="AH72" i="1"/>
  <c r="AI72" i="1" s="1"/>
  <c r="AH71" i="1"/>
  <c r="AI71" i="1" s="1"/>
  <c r="AH70" i="1"/>
  <c r="AI70" i="1" s="1"/>
  <c r="AH69" i="1"/>
  <c r="AI69" i="1" s="1"/>
  <c r="AH64" i="1"/>
  <c r="AI64" i="1" s="1"/>
  <c r="AH66" i="1"/>
  <c r="AI66" i="1" s="1"/>
  <c r="AH68" i="1"/>
  <c r="AI68" i="1" s="1"/>
  <c r="AH62" i="1"/>
  <c r="AI62" i="1" s="1"/>
  <c r="AH60" i="1"/>
  <c r="AI60" i="1" s="1"/>
  <c r="AH58" i="1"/>
  <c r="AH67" i="1"/>
  <c r="AH63" i="1"/>
  <c r="AI63" i="1" s="1"/>
  <c r="AH65" i="1"/>
  <c r="AI65" i="1" s="1"/>
  <c r="AH61" i="1"/>
  <c r="AI61" i="1" s="1"/>
  <c r="AH59" i="1"/>
  <c r="AE75" i="1"/>
  <c r="AF75" i="1" s="1"/>
  <c r="AE74" i="1"/>
  <c r="AE73" i="1"/>
  <c r="AF73" i="1" s="1"/>
  <c r="AE72" i="1"/>
  <c r="AF72" i="1" s="1"/>
  <c r="AE71" i="1"/>
  <c r="AF71" i="1" s="1"/>
  <c r="AE70" i="1"/>
  <c r="AF70" i="1" s="1"/>
  <c r="AE69" i="1"/>
  <c r="AE64" i="1"/>
  <c r="AE66" i="1"/>
  <c r="AF66" i="1" s="1"/>
  <c r="AE68" i="1"/>
  <c r="AF68" i="1" s="1"/>
  <c r="AE62" i="1"/>
  <c r="AF62" i="1" s="1"/>
  <c r="AE60" i="1"/>
  <c r="AE58" i="1"/>
  <c r="AF58" i="1" s="1"/>
  <c r="AE67" i="1"/>
  <c r="AF67" i="1" s="1"/>
  <c r="AE63" i="1"/>
  <c r="AF63" i="1" s="1"/>
  <c r="AE65" i="1"/>
  <c r="AF65" i="1" s="1"/>
  <c r="AE61" i="1"/>
  <c r="AF61" i="1" s="1"/>
  <c r="AE59" i="1"/>
  <c r="AF59" i="1" s="1"/>
  <c r="AB75" i="1"/>
  <c r="AC75" i="1" s="1"/>
  <c r="AB74" i="1"/>
  <c r="AB73" i="1"/>
  <c r="AB72" i="1"/>
  <c r="AC72" i="1" s="1"/>
  <c r="AB71" i="1"/>
  <c r="AC71" i="1" s="1"/>
  <c r="AB70" i="1"/>
  <c r="AC70" i="1" s="1"/>
  <c r="AB69" i="1"/>
  <c r="AC69" i="1" s="1"/>
  <c r="AB64" i="1"/>
  <c r="AC64" i="1" s="1"/>
  <c r="AB66" i="1"/>
  <c r="AC66" i="1" s="1"/>
  <c r="AB68" i="1"/>
  <c r="AC68" i="1" s="1"/>
  <c r="AB62" i="1"/>
  <c r="AC62" i="1" s="1"/>
  <c r="AB60" i="1"/>
  <c r="AC60" i="1" s="1"/>
  <c r="AB58" i="1"/>
  <c r="AB67" i="1"/>
  <c r="AB63" i="1"/>
  <c r="AC63" i="1" s="1"/>
  <c r="AB65" i="1"/>
  <c r="AC65" i="1" s="1"/>
  <c r="AB61" i="1"/>
  <c r="AB59" i="1"/>
  <c r="X75" i="1"/>
  <c r="Y75" i="1" s="1"/>
  <c r="X74" i="1"/>
  <c r="Y74" i="1" s="1"/>
  <c r="X73" i="1"/>
  <c r="Y73" i="1" s="1"/>
  <c r="X72" i="1"/>
  <c r="Y72" i="1" s="1"/>
  <c r="X71" i="1"/>
  <c r="Y71" i="1" s="1"/>
  <c r="X70" i="1"/>
  <c r="Y70" i="1" s="1"/>
  <c r="X69" i="1"/>
  <c r="Y69" i="1" s="1"/>
  <c r="X64" i="1"/>
  <c r="Y64" i="1" s="1"/>
  <c r="X66" i="1"/>
  <c r="Y66" i="1" s="1"/>
  <c r="X68" i="1"/>
  <c r="X62" i="1"/>
  <c r="X60" i="1"/>
  <c r="X58" i="1"/>
  <c r="X67" i="1"/>
  <c r="X63" i="1"/>
  <c r="Y63" i="1" s="1"/>
  <c r="X65" i="1"/>
  <c r="Y65" i="1" s="1"/>
  <c r="X61" i="1"/>
  <c r="Y61" i="1" s="1"/>
  <c r="X59" i="1"/>
  <c r="Y59" i="1" s="1"/>
  <c r="U75" i="1"/>
  <c r="V75" i="1" s="1"/>
  <c r="U74" i="1"/>
  <c r="V74" i="1" s="1"/>
  <c r="U73" i="1"/>
  <c r="V73" i="1" s="1"/>
  <c r="U72" i="1"/>
  <c r="V72" i="1" s="1"/>
  <c r="U71" i="1"/>
  <c r="V71" i="1" s="1"/>
  <c r="U70" i="1"/>
  <c r="U69" i="1"/>
  <c r="V69" i="1" s="1"/>
  <c r="U64" i="1"/>
  <c r="V64" i="1" s="1"/>
  <c r="U66" i="1"/>
  <c r="V66" i="1" s="1"/>
  <c r="U68" i="1"/>
  <c r="V68" i="1" s="1"/>
  <c r="U62" i="1"/>
  <c r="V62" i="1" s="1"/>
  <c r="U60" i="1"/>
  <c r="V60" i="1" s="1"/>
  <c r="U58" i="1"/>
  <c r="V58" i="1" s="1"/>
  <c r="U67" i="1"/>
  <c r="V67" i="1" s="1"/>
  <c r="U63" i="1"/>
  <c r="V63" i="1" s="1"/>
  <c r="U65" i="1"/>
  <c r="V65" i="1" s="1"/>
  <c r="U61" i="1"/>
  <c r="V61" i="1" s="1"/>
  <c r="R75" i="1"/>
  <c r="S75" i="1" s="1"/>
  <c r="R74" i="1"/>
  <c r="S74" i="1" s="1"/>
  <c r="R73" i="1"/>
  <c r="S73" i="1" s="1"/>
  <c r="R72" i="1"/>
  <c r="S72" i="1" s="1"/>
  <c r="R71" i="1"/>
  <c r="S71" i="1" s="1"/>
  <c r="R70" i="1"/>
  <c r="S70" i="1" s="1"/>
  <c r="R69" i="1"/>
  <c r="R64" i="1"/>
  <c r="S64" i="1" s="1"/>
  <c r="R66" i="1"/>
  <c r="S66" i="1" s="1"/>
  <c r="R68" i="1"/>
  <c r="S68" i="1" s="1"/>
  <c r="R62" i="1"/>
  <c r="S62" i="1" s="1"/>
  <c r="R60" i="1"/>
  <c r="S60" i="1" s="1"/>
  <c r="R58" i="1"/>
  <c r="R67" i="1"/>
  <c r="S67" i="1" s="1"/>
  <c r="R63" i="1"/>
  <c r="S63" i="1" s="1"/>
  <c r="R65" i="1"/>
  <c r="S65" i="1" s="1"/>
  <c r="R61" i="1"/>
  <c r="S61" i="1" s="1"/>
  <c r="R59" i="1"/>
  <c r="S59" i="1" s="1"/>
  <c r="N75" i="1"/>
  <c r="N74" i="1"/>
  <c r="N73" i="1"/>
  <c r="N72" i="1"/>
  <c r="O72" i="1" s="1"/>
  <c r="N71" i="1"/>
  <c r="N70" i="1"/>
  <c r="O70" i="1" s="1"/>
  <c r="N69" i="1"/>
  <c r="O69" i="1" s="1"/>
  <c r="N64" i="1"/>
  <c r="O64" i="1" s="1"/>
  <c r="N66" i="1"/>
  <c r="O66" i="1" s="1"/>
  <c r="N68" i="1"/>
  <c r="O68" i="1" s="1"/>
  <c r="N62" i="1"/>
  <c r="O62" i="1" s="1"/>
  <c r="N60" i="1"/>
  <c r="O60" i="1" s="1"/>
  <c r="N58" i="1"/>
  <c r="N67" i="1"/>
  <c r="N63" i="1"/>
  <c r="O63" i="1" s="1"/>
  <c r="N65" i="1"/>
  <c r="O65" i="1" s="1"/>
  <c r="N61" i="1"/>
  <c r="O61" i="1" s="1"/>
  <c r="N59" i="1"/>
  <c r="O59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K64" i="1"/>
  <c r="K66" i="1"/>
  <c r="K68" i="1"/>
  <c r="L68" i="1" s="1"/>
  <c r="K62" i="1"/>
  <c r="L62" i="1" s="1"/>
  <c r="K60" i="1"/>
  <c r="L60" i="1" s="1"/>
  <c r="K58" i="1"/>
  <c r="K67" i="1"/>
  <c r="L67" i="1" s="1"/>
  <c r="K63" i="1"/>
  <c r="L63" i="1" s="1"/>
  <c r="K65" i="1"/>
  <c r="L65" i="1" s="1"/>
  <c r="K61" i="1"/>
  <c r="L61" i="1" s="1"/>
  <c r="K59" i="1"/>
  <c r="H75" i="1"/>
  <c r="H74" i="1"/>
  <c r="H73" i="1"/>
  <c r="H72" i="1"/>
  <c r="I72" i="1" s="1"/>
  <c r="H71" i="1"/>
  <c r="H70" i="1"/>
  <c r="I70" i="1" s="1"/>
  <c r="H69" i="1"/>
  <c r="I69" i="1" s="1"/>
  <c r="H64" i="1"/>
  <c r="I64" i="1" s="1"/>
  <c r="H66" i="1"/>
  <c r="I66" i="1" s="1"/>
  <c r="H68" i="1"/>
  <c r="I68" i="1" s="1"/>
  <c r="H62" i="1"/>
  <c r="I62" i="1" s="1"/>
  <c r="H60" i="1"/>
  <c r="I60" i="1" s="1"/>
  <c r="H58" i="1"/>
  <c r="H67" i="1"/>
  <c r="H63" i="1"/>
  <c r="H65" i="1"/>
  <c r="H61" i="1"/>
  <c r="I61" i="1" s="1"/>
  <c r="H59" i="1"/>
  <c r="I59" i="1" s="1"/>
  <c r="AR29" i="1"/>
  <c r="AS29" i="1" s="1"/>
  <c r="AO29" i="1"/>
  <c r="AP29" i="1" s="1"/>
  <c r="BL55" i="1"/>
  <c r="BM55" i="1" s="1"/>
  <c r="BL54" i="1"/>
  <c r="BM54" i="1" s="1"/>
  <c r="BL53" i="1"/>
  <c r="BM53" i="1" s="1"/>
  <c r="BL52" i="1"/>
  <c r="BL51" i="1"/>
  <c r="BL50" i="1"/>
  <c r="BM50" i="1" s="1"/>
  <c r="BL49" i="1"/>
  <c r="BM49" i="1" s="1"/>
  <c r="BL48" i="1"/>
  <c r="BM48" i="1" s="1"/>
  <c r="BL47" i="1"/>
  <c r="BM47" i="1" s="1"/>
  <c r="BL46" i="1"/>
  <c r="BM46" i="1" s="1"/>
  <c r="BL45" i="1"/>
  <c r="BM45" i="1" s="1"/>
  <c r="BL44" i="1"/>
  <c r="BM44" i="1" s="1"/>
  <c r="BL43" i="1"/>
  <c r="BM43" i="1" s="1"/>
  <c r="BL42" i="1"/>
  <c r="BM42" i="1" s="1"/>
  <c r="BL41" i="1"/>
  <c r="BM41" i="1" s="1"/>
  <c r="BL40" i="1"/>
  <c r="BL39" i="1"/>
  <c r="BL38" i="1"/>
  <c r="BM38" i="1" s="1"/>
  <c r="BL37" i="1"/>
  <c r="BL36" i="1"/>
  <c r="BM36" i="1" s="1"/>
  <c r="BL35" i="1"/>
  <c r="BM35" i="1" s="1"/>
  <c r="BL34" i="1"/>
  <c r="BM34" i="1" s="1"/>
  <c r="BL32" i="1"/>
  <c r="BM32" i="1" s="1"/>
  <c r="BL28" i="1"/>
  <c r="BM28" i="1" s="1"/>
  <c r="BL30" i="1"/>
  <c r="BM30" i="1" s="1"/>
  <c r="BL33" i="1"/>
  <c r="BM33" i="1" s="1"/>
  <c r="BL31" i="1"/>
  <c r="BM31" i="1" s="1"/>
  <c r="BL27" i="1"/>
  <c r="BL29" i="1"/>
  <c r="BI55" i="1"/>
  <c r="BJ55" i="1" s="1"/>
  <c r="BI54" i="1"/>
  <c r="BJ54" i="1" s="1"/>
  <c r="BI53" i="1"/>
  <c r="BJ53" i="1" s="1"/>
  <c r="BI52" i="1"/>
  <c r="BJ52" i="1" s="1"/>
  <c r="BI51" i="1"/>
  <c r="BJ51" i="1" s="1"/>
  <c r="BI50" i="1"/>
  <c r="BJ50" i="1" s="1"/>
  <c r="BI49" i="1"/>
  <c r="BJ49" i="1" s="1"/>
  <c r="BI48" i="1"/>
  <c r="BJ48" i="1" s="1"/>
  <c r="BI47" i="1"/>
  <c r="BJ47" i="1" s="1"/>
  <c r="BI46" i="1"/>
  <c r="BJ46" i="1" s="1"/>
  <c r="BI45" i="1"/>
  <c r="BI44" i="1"/>
  <c r="BJ44" i="1" s="1"/>
  <c r="BI43" i="1"/>
  <c r="BJ43" i="1" s="1"/>
  <c r="BI42" i="1"/>
  <c r="BJ42" i="1" s="1"/>
  <c r="BI41" i="1"/>
  <c r="BJ41" i="1" s="1"/>
  <c r="BI40" i="1"/>
  <c r="BJ40" i="1" s="1"/>
  <c r="BI39" i="1"/>
  <c r="BI38" i="1"/>
  <c r="BI37" i="1"/>
  <c r="BJ37" i="1" s="1"/>
  <c r="BI36" i="1"/>
  <c r="BJ36" i="1" s="1"/>
  <c r="BI35" i="1"/>
  <c r="BJ35" i="1" s="1"/>
  <c r="BI34" i="1"/>
  <c r="BJ34" i="1" s="1"/>
  <c r="BI32" i="1"/>
  <c r="BJ32" i="1" s="1"/>
  <c r="BI28" i="1"/>
  <c r="BJ28" i="1" s="1"/>
  <c r="BI30" i="1"/>
  <c r="BJ30" i="1" s="1"/>
  <c r="BI33" i="1"/>
  <c r="BJ33" i="1" s="1"/>
  <c r="BI31" i="1"/>
  <c r="BJ31" i="1" s="1"/>
  <c r="BI27" i="1"/>
  <c r="BI29" i="1"/>
  <c r="BJ29" i="1" s="1"/>
  <c r="BF55" i="1"/>
  <c r="BG55" i="1" s="1"/>
  <c r="BF54" i="1"/>
  <c r="BG54" i="1" s="1"/>
  <c r="BF53" i="1"/>
  <c r="BG53" i="1" s="1"/>
  <c r="BF52" i="1"/>
  <c r="BG52" i="1" s="1"/>
  <c r="BF51" i="1"/>
  <c r="BG51" i="1" s="1"/>
  <c r="BF50" i="1"/>
  <c r="BF49" i="1"/>
  <c r="BF48" i="1"/>
  <c r="BF47" i="1"/>
  <c r="BG47" i="1" s="1"/>
  <c r="BF46" i="1"/>
  <c r="BF45" i="1"/>
  <c r="BF44" i="1"/>
  <c r="BF43" i="1"/>
  <c r="BG43" i="1" s="1"/>
  <c r="BF42" i="1"/>
  <c r="BG42" i="1" s="1"/>
  <c r="BF41" i="1"/>
  <c r="BG41" i="1" s="1"/>
  <c r="BF40" i="1"/>
  <c r="BG40" i="1" s="1"/>
  <c r="BF39" i="1"/>
  <c r="BG39" i="1" s="1"/>
  <c r="BF38" i="1"/>
  <c r="BF37" i="1"/>
  <c r="BF36" i="1"/>
  <c r="BG36" i="1" s="1"/>
  <c r="BF35" i="1"/>
  <c r="BG35" i="1" s="1"/>
  <c r="BF34" i="1"/>
  <c r="BG34" i="1" s="1"/>
  <c r="BF32" i="1"/>
  <c r="BG32" i="1" s="1"/>
  <c r="BF28" i="1"/>
  <c r="BG28" i="1" s="1"/>
  <c r="BF30" i="1"/>
  <c r="BG30" i="1" s="1"/>
  <c r="BF33" i="1"/>
  <c r="BG33" i="1" s="1"/>
  <c r="BF31" i="1"/>
  <c r="BG31" i="1" s="1"/>
  <c r="BF27" i="1"/>
  <c r="BG27" i="1" s="1"/>
  <c r="BF29" i="1"/>
  <c r="BG29" i="1" s="1"/>
  <c r="BB55" i="1"/>
  <c r="BB54" i="1"/>
  <c r="BB53" i="1"/>
  <c r="BC53" i="1" s="1"/>
  <c r="BB52" i="1"/>
  <c r="BC52" i="1" s="1"/>
  <c r="BB51" i="1"/>
  <c r="BC51" i="1" s="1"/>
  <c r="BB50" i="1"/>
  <c r="BC50" i="1" s="1"/>
  <c r="BB49" i="1"/>
  <c r="BC49" i="1" s="1"/>
  <c r="BB48" i="1"/>
  <c r="BC48" i="1" s="1"/>
  <c r="BB47" i="1"/>
  <c r="BC47" i="1" s="1"/>
  <c r="BB46" i="1"/>
  <c r="BC46" i="1" s="1"/>
  <c r="BB45" i="1"/>
  <c r="BC45" i="1" s="1"/>
  <c r="BB44" i="1"/>
  <c r="BC44" i="1" s="1"/>
  <c r="BB43" i="1"/>
  <c r="BC43" i="1" s="1"/>
  <c r="BB42" i="1"/>
  <c r="BB41" i="1"/>
  <c r="BC41" i="1" s="1"/>
  <c r="BB40" i="1"/>
  <c r="BC40" i="1" s="1"/>
  <c r="BB39" i="1"/>
  <c r="BC39" i="1" s="1"/>
  <c r="BB38" i="1"/>
  <c r="BB37" i="1"/>
  <c r="BC37" i="1" s="1"/>
  <c r="BB36" i="1"/>
  <c r="BC36" i="1" s="1"/>
  <c r="BB35" i="1"/>
  <c r="BC35" i="1" s="1"/>
  <c r="BB34" i="1"/>
  <c r="BC34" i="1" s="1"/>
  <c r="BB32" i="1"/>
  <c r="BC32" i="1" s="1"/>
  <c r="BB28" i="1"/>
  <c r="BC28" i="1" s="1"/>
  <c r="BB30" i="1"/>
  <c r="BB33" i="1"/>
  <c r="BB31" i="1"/>
  <c r="BC31" i="1" s="1"/>
  <c r="BB27" i="1"/>
  <c r="BC27" i="1" s="1"/>
  <c r="BB29" i="1"/>
  <c r="BC29" i="1" s="1"/>
  <c r="AY55" i="1"/>
  <c r="AY54" i="1"/>
  <c r="AY53" i="1"/>
  <c r="AZ53" i="1" s="1"/>
  <c r="AY52" i="1"/>
  <c r="AZ52" i="1" s="1"/>
  <c r="AY51" i="1"/>
  <c r="AZ51" i="1" s="1"/>
  <c r="AY50" i="1"/>
  <c r="AZ50" i="1" s="1"/>
  <c r="AY49" i="1"/>
  <c r="AZ49" i="1" s="1"/>
  <c r="AY48" i="1"/>
  <c r="AZ48" i="1" s="1"/>
  <c r="AY47" i="1"/>
  <c r="AY46" i="1"/>
  <c r="AZ46" i="1" s="1"/>
  <c r="AY45" i="1"/>
  <c r="AZ45" i="1" s="1"/>
  <c r="AY44" i="1"/>
  <c r="AZ44" i="1" s="1"/>
  <c r="AY43" i="1"/>
  <c r="AZ43" i="1" s="1"/>
  <c r="AY42" i="1"/>
  <c r="AZ42" i="1" s="1"/>
  <c r="AY41" i="1"/>
  <c r="AZ41" i="1" s="1"/>
  <c r="AY40" i="1"/>
  <c r="AZ40" i="1" s="1"/>
  <c r="AY39" i="1"/>
  <c r="AZ39" i="1" s="1"/>
  <c r="AY38" i="1"/>
  <c r="AZ38" i="1" s="1"/>
  <c r="AY37" i="1"/>
  <c r="AZ37" i="1" s="1"/>
  <c r="AY36" i="1"/>
  <c r="AY35" i="1"/>
  <c r="AY34" i="1"/>
  <c r="AZ34" i="1" s="1"/>
  <c r="AY32" i="1"/>
  <c r="AZ32" i="1" s="1"/>
  <c r="AY28" i="1"/>
  <c r="AY30" i="1"/>
  <c r="AZ30" i="1" s="1"/>
  <c r="AY33" i="1"/>
  <c r="AZ33" i="1" s="1"/>
  <c r="AY31" i="1"/>
  <c r="AZ31" i="1" s="1"/>
  <c r="AY27" i="1"/>
  <c r="AZ27" i="1" s="1"/>
  <c r="AY29" i="1"/>
  <c r="AZ29" i="1" s="1"/>
  <c r="AV55" i="1"/>
  <c r="AW55" i="1" s="1"/>
  <c r="AV54" i="1"/>
  <c r="AW54" i="1" s="1"/>
  <c r="AV53" i="1"/>
  <c r="AW53" i="1" s="1"/>
  <c r="AV52" i="1"/>
  <c r="AV51" i="1"/>
  <c r="AW51" i="1" s="1"/>
  <c r="AV50" i="1"/>
  <c r="AW50" i="1" s="1"/>
  <c r="AV49" i="1"/>
  <c r="AW49" i="1" s="1"/>
  <c r="AV48" i="1"/>
  <c r="AW48" i="1" s="1"/>
  <c r="AV47" i="1"/>
  <c r="AW47" i="1" s="1"/>
  <c r="AV46" i="1"/>
  <c r="AW46" i="1" s="1"/>
  <c r="AV45" i="1"/>
  <c r="AW45" i="1" s="1"/>
  <c r="AV44" i="1"/>
  <c r="AW44" i="1" s="1"/>
  <c r="AV43" i="1"/>
  <c r="AW43" i="1" s="1"/>
  <c r="AV42" i="1"/>
  <c r="AW42" i="1" s="1"/>
  <c r="AV41" i="1"/>
  <c r="AV40" i="1"/>
  <c r="AW40" i="1" s="1"/>
  <c r="AV39" i="1"/>
  <c r="AW39" i="1" s="1"/>
  <c r="AV38" i="1"/>
  <c r="AV37" i="1"/>
  <c r="AW37" i="1" s="1"/>
  <c r="AV36" i="1"/>
  <c r="AW36" i="1" s="1"/>
  <c r="AV35" i="1"/>
  <c r="AW35" i="1" s="1"/>
  <c r="AV34" i="1"/>
  <c r="AW34" i="1" s="1"/>
  <c r="AV32" i="1"/>
  <c r="AW32" i="1" s="1"/>
  <c r="AV28" i="1"/>
  <c r="AW28" i="1" s="1"/>
  <c r="AV30" i="1"/>
  <c r="AW30" i="1" s="1"/>
  <c r="AV33" i="1"/>
  <c r="AW33" i="1" s="1"/>
  <c r="AV31" i="1"/>
  <c r="AW31" i="1" s="1"/>
  <c r="AV27" i="1"/>
  <c r="AV29" i="1"/>
  <c r="AW29" i="1" s="1"/>
  <c r="AH55" i="1"/>
  <c r="AI55" i="1" s="1"/>
  <c r="AH54" i="1"/>
  <c r="AI54" i="1" s="1"/>
  <c r="AH53" i="1"/>
  <c r="AH52" i="1"/>
  <c r="AH51" i="1"/>
  <c r="AI51" i="1" s="1"/>
  <c r="AH50" i="1"/>
  <c r="AI50" i="1" s="1"/>
  <c r="AH49" i="1"/>
  <c r="AI49" i="1" s="1"/>
  <c r="AH48" i="1"/>
  <c r="AI48" i="1" s="1"/>
  <c r="AH47" i="1"/>
  <c r="AI47" i="1" s="1"/>
  <c r="AH46" i="1"/>
  <c r="AH45" i="1"/>
  <c r="AH44" i="1"/>
  <c r="AI44" i="1" s="1"/>
  <c r="AH43" i="1"/>
  <c r="AI43" i="1" s="1"/>
  <c r="AH42" i="1"/>
  <c r="AI42" i="1" s="1"/>
  <c r="AH41" i="1"/>
  <c r="AI41" i="1" s="1"/>
  <c r="AH40" i="1"/>
  <c r="AI40" i="1" s="1"/>
  <c r="AH39" i="1"/>
  <c r="AI39" i="1" s="1"/>
  <c r="AH38" i="1"/>
  <c r="AI38" i="1" s="1"/>
  <c r="AH37" i="1"/>
  <c r="AI37" i="1" s="1"/>
  <c r="AH36" i="1"/>
  <c r="AI36" i="1" s="1"/>
  <c r="AH35" i="1"/>
  <c r="AI35" i="1" s="1"/>
  <c r="AH34" i="1"/>
  <c r="AH32" i="1"/>
  <c r="AH28" i="1"/>
  <c r="AI28" i="1" s="1"/>
  <c r="AH30" i="1"/>
  <c r="AI30" i="1" s="1"/>
  <c r="AH33" i="1"/>
  <c r="AI33" i="1" s="1"/>
  <c r="AH31" i="1"/>
  <c r="AI31" i="1" s="1"/>
  <c r="AH27" i="1"/>
  <c r="AI27" i="1" s="1"/>
  <c r="AH29" i="1"/>
  <c r="AE55" i="1"/>
  <c r="AF55" i="1" s="1"/>
  <c r="AE54" i="1"/>
  <c r="AF54" i="1" s="1"/>
  <c r="AE53" i="1"/>
  <c r="AF53" i="1" s="1"/>
  <c r="AE52" i="1"/>
  <c r="AF52" i="1" s="1"/>
  <c r="AE51" i="1"/>
  <c r="AF51" i="1" s="1"/>
  <c r="AE50" i="1"/>
  <c r="AE49" i="1"/>
  <c r="AF49" i="1" s="1"/>
  <c r="AE48" i="1"/>
  <c r="AF48" i="1" s="1"/>
  <c r="AE47" i="1"/>
  <c r="AF47" i="1" s="1"/>
  <c r="AE46" i="1"/>
  <c r="AF46" i="1" s="1"/>
  <c r="AE45" i="1"/>
  <c r="AE44" i="1"/>
  <c r="AF44" i="1" s="1"/>
  <c r="AE43" i="1"/>
  <c r="AF43" i="1" s="1"/>
  <c r="AE42" i="1"/>
  <c r="AF42" i="1" s="1"/>
  <c r="AE41" i="1"/>
  <c r="AF41" i="1" s="1"/>
  <c r="AE40" i="1"/>
  <c r="AF40" i="1" s="1"/>
  <c r="AE39" i="1"/>
  <c r="AE38" i="1"/>
  <c r="AE37" i="1"/>
  <c r="AF37" i="1" s="1"/>
  <c r="AE36" i="1"/>
  <c r="AE35" i="1"/>
  <c r="AF35" i="1" s="1"/>
  <c r="AE34" i="1"/>
  <c r="AE32" i="1"/>
  <c r="AF32" i="1" s="1"/>
  <c r="AE28" i="1"/>
  <c r="AE30" i="1"/>
  <c r="AF30" i="1" s="1"/>
  <c r="AE33" i="1"/>
  <c r="AF33" i="1" s="1"/>
  <c r="AE31" i="1"/>
  <c r="AF31" i="1" s="1"/>
  <c r="AE27" i="1"/>
  <c r="AF27" i="1" s="1"/>
  <c r="AE29" i="1"/>
  <c r="AB55" i="1"/>
  <c r="AB54" i="1"/>
  <c r="AC54" i="1" s="1"/>
  <c r="AB53" i="1"/>
  <c r="AC53" i="1" s="1"/>
  <c r="AB52" i="1"/>
  <c r="AC52" i="1" s="1"/>
  <c r="AB51" i="1"/>
  <c r="AC51" i="1" s="1"/>
  <c r="AB50" i="1"/>
  <c r="AC50" i="1" s="1"/>
  <c r="AB49" i="1"/>
  <c r="AB48" i="1"/>
  <c r="AC48" i="1" s="1"/>
  <c r="AB47" i="1"/>
  <c r="AC47" i="1" s="1"/>
  <c r="AB46" i="1"/>
  <c r="AC46" i="1" s="1"/>
  <c r="AB45" i="1"/>
  <c r="AC45" i="1" s="1"/>
  <c r="AB44" i="1"/>
  <c r="AB43" i="1"/>
  <c r="AB42" i="1"/>
  <c r="AC42" i="1" s="1"/>
  <c r="AB41" i="1"/>
  <c r="AC41" i="1" s="1"/>
  <c r="AB40" i="1"/>
  <c r="AC40" i="1" s="1"/>
  <c r="AB39" i="1"/>
  <c r="AB38" i="1"/>
  <c r="AC38" i="1" s="1"/>
  <c r="AB37" i="1"/>
  <c r="AC37" i="1" s="1"/>
  <c r="AB36" i="1"/>
  <c r="AC36" i="1" s="1"/>
  <c r="AB35" i="1"/>
  <c r="AC35" i="1" s="1"/>
  <c r="AB34" i="1"/>
  <c r="AC34" i="1" s="1"/>
  <c r="AB32" i="1"/>
  <c r="AC32" i="1" s="1"/>
  <c r="AB28" i="1"/>
  <c r="AB30" i="1"/>
  <c r="AB33" i="1"/>
  <c r="AC33" i="1" s="1"/>
  <c r="AB31" i="1"/>
  <c r="AB27" i="1"/>
  <c r="AC27" i="1" s="1"/>
  <c r="AB29" i="1"/>
  <c r="AC29" i="1" s="1"/>
  <c r="X55" i="1"/>
  <c r="Y55" i="1" s="1"/>
  <c r="X54" i="1"/>
  <c r="Y54" i="1" s="1"/>
  <c r="X53" i="1"/>
  <c r="Y53" i="1" s="1"/>
  <c r="X52" i="1"/>
  <c r="Y52" i="1" s="1"/>
  <c r="X51" i="1"/>
  <c r="Y51" i="1" s="1"/>
  <c r="X50" i="1"/>
  <c r="Y50" i="1" s="1"/>
  <c r="X49" i="1"/>
  <c r="X48" i="1"/>
  <c r="X47" i="1"/>
  <c r="Y47" i="1" s="1"/>
  <c r="X46" i="1"/>
  <c r="Y46" i="1" s="1"/>
  <c r="X45" i="1"/>
  <c r="Y45" i="1" s="1"/>
  <c r="X44" i="1"/>
  <c r="Y44" i="1" s="1"/>
  <c r="X43" i="1"/>
  <c r="Y43" i="1" s="1"/>
  <c r="X42" i="1"/>
  <c r="X41" i="1"/>
  <c r="Y41" i="1" s="1"/>
  <c r="X40" i="1"/>
  <c r="Y40" i="1" s="1"/>
  <c r="X39" i="1"/>
  <c r="Y39" i="1" s="1"/>
  <c r="X38" i="1"/>
  <c r="Y38" i="1" s="1"/>
  <c r="X37" i="1"/>
  <c r="X36" i="1"/>
  <c r="X35" i="1"/>
  <c r="Y35" i="1" s="1"/>
  <c r="X34" i="1"/>
  <c r="Y34" i="1" s="1"/>
  <c r="X32" i="1"/>
  <c r="Y32" i="1" s="1"/>
  <c r="X28" i="1"/>
  <c r="X30" i="1"/>
  <c r="Y30" i="1" s="1"/>
  <c r="X33" i="1"/>
  <c r="Y33" i="1" s="1"/>
  <c r="X31" i="1"/>
  <c r="Y31" i="1" s="1"/>
  <c r="X27" i="1"/>
  <c r="Y27" i="1" s="1"/>
  <c r="X29" i="1"/>
  <c r="Y29" i="1" s="1"/>
  <c r="U55" i="1"/>
  <c r="V55" i="1" s="1"/>
  <c r="U54" i="1"/>
  <c r="U53" i="1"/>
  <c r="U52" i="1"/>
  <c r="V52" i="1" s="1"/>
  <c r="U51" i="1"/>
  <c r="V51" i="1" s="1"/>
  <c r="U50" i="1"/>
  <c r="V50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U41" i="1"/>
  <c r="U40" i="1"/>
  <c r="V40" i="1" s="1"/>
  <c r="U39" i="1"/>
  <c r="U38" i="1"/>
  <c r="V38" i="1" s="1"/>
  <c r="U37" i="1"/>
  <c r="V37" i="1" s="1"/>
  <c r="U36" i="1"/>
  <c r="V36" i="1" s="1"/>
  <c r="U35" i="1"/>
  <c r="U34" i="1"/>
  <c r="V34" i="1" s="1"/>
  <c r="U32" i="1"/>
  <c r="V32" i="1" s="1"/>
  <c r="U28" i="1"/>
  <c r="V28" i="1" s="1"/>
  <c r="U30" i="1"/>
  <c r="V30" i="1" s="1"/>
  <c r="U33" i="1"/>
  <c r="V33" i="1" s="1"/>
  <c r="U31" i="1"/>
  <c r="U27" i="1"/>
  <c r="V27" i="1" s="1"/>
  <c r="U29" i="1"/>
  <c r="V29" i="1" s="1"/>
  <c r="R55" i="1"/>
  <c r="S55" i="1" s="1"/>
  <c r="R54" i="1"/>
  <c r="S54" i="1" s="1"/>
  <c r="R53" i="1"/>
  <c r="R52" i="1"/>
  <c r="R51" i="1"/>
  <c r="S51" i="1" s="1"/>
  <c r="R50" i="1"/>
  <c r="S50" i="1" s="1"/>
  <c r="R49" i="1"/>
  <c r="S49" i="1" s="1"/>
  <c r="R48" i="1"/>
  <c r="S48" i="1" s="1"/>
  <c r="R47" i="1"/>
  <c r="R46" i="1"/>
  <c r="R45" i="1"/>
  <c r="S45" i="1" s="1"/>
  <c r="R44" i="1"/>
  <c r="S44" i="1" s="1"/>
  <c r="R43" i="1"/>
  <c r="S43" i="1" s="1"/>
  <c r="R42" i="1"/>
  <c r="R41" i="1"/>
  <c r="S41" i="1" s="1"/>
  <c r="R40" i="1"/>
  <c r="S40" i="1" s="1"/>
  <c r="R39" i="1"/>
  <c r="S39" i="1" s="1"/>
  <c r="R38" i="1"/>
  <c r="S38" i="1" s="1"/>
  <c r="R37" i="1"/>
  <c r="S37" i="1" s="1"/>
  <c r="R36" i="1"/>
  <c r="S36" i="1" s="1"/>
  <c r="R35" i="1"/>
  <c r="R34" i="1"/>
  <c r="R32" i="1"/>
  <c r="S32" i="1" s="1"/>
  <c r="R28" i="1"/>
  <c r="R30" i="1"/>
  <c r="S30" i="1" s="1"/>
  <c r="R33" i="1"/>
  <c r="S33" i="1" s="1"/>
  <c r="R31" i="1"/>
  <c r="S31" i="1" s="1"/>
  <c r="R27" i="1"/>
  <c r="S27" i="1" s="1"/>
  <c r="R29" i="1"/>
  <c r="N55" i="1"/>
  <c r="O55" i="1" s="1"/>
  <c r="N54" i="1"/>
  <c r="O54" i="1" s="1"/>
  <c r="N53" i="1"/>
  <c r="O53" i="1" s="1"/>
  <c r="N52" i="1"/>
  <c r="N51" i="1"/>
  <c r="N50" i="1"/>
  <c r="O50" i="1" s="1"/>
  <c r="N49" i="1"/>
  <c r="O49" i="1" s="1"/>
  <c r="N48" i="1"/>
  <c r="O48" i="1" s="1"/>
  <c r="N47" i="1"/>
  <c r="O47" i="1" s="1"/>
  <c r="N46" i="1"/>
  <c r="N45" i="1"/>
  <c r="N44" i="1"/>
  <c r="O44" i="1" s="1"/>
  <c r="N43" i="1"/>
  <c r="O43" i="1" s="1"/>
  <c r="N42" i="1"/>
  <c r="O42" i="1" s="1"/>
  <c r="N41" i="1"/>
  <c r="O41" i="1" s="1"/>
  <c r="N40" i="1"/>
  <c r="N39" i="1"/>
  <c r="N38" i="1"/>
  <c r="O38" i="1" s="1"/>
  <c r="N37" i="1"/>
  <c r="O37" i="1" s="1"/>
  <c r="N36" i="1"/>
  <c r="O36" i="1" s="1"/>
  <c r="N35" i="1"/>
  <c r="N34" i="1"/>
  <c r="O34" i="1" s="1"/>
  <c r="N32" i="1"/>
  <c r="O32" i="1" s="1"/>
  <c r="N28" i="1"/>
  <c r="O28" i="1" s="1"/>
  <c r="N30" i="1"/>
  <c r="O30" i="1" s="1"/>
  <c r="N33" i="1"/>
  <c r="O33" i="1" s="1"/>
  <c r="N31" i="1"/>
  <c r="O31" i="1" s="1"/>
  <c r="N27" i="1"/>
  <c r="O27" i="1" s="1"/>
  <c r="N29" i="1"/>
  <c r="K55" i="1"/>
  <c r="L55" i="1" s="1"/>
  <c r="K54" i="1"/>
  <c r="L54" i="1" s="1"/>
  <c r="K53" i="1"/>
  <c r="L53" i="1" s="1"/>
  <c r="K52" i="1"/>
  <c r="L52" i="1" s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K44" i="1"/>
  <c r="K43" i="1"/>
  <c r="L43" i="1" s="1"/>
  <c r="K42" i="1"/>
  <c r="K41" i="1"/>
  <c r="L41" i="1" s="1"/>
  <c r="K40" i="1"/>
  <c r="L40" i="1" s="1"/>
  <c r="K39" i="1"/>
  <c r="L39" i="1" s="1"/>
  <c r="K38" i="1"/>
  <c r="L38" i="1" s="1"/>
  <c r="K37" i="1"/>
  <c r="L37" i="1" s="1"/>
  <c r="K36" i="1"/>
  <c r="L36" i="1" s="1"/>
  <c r="K35" i="1"/>
  <c r="L35" i="1" s="1"/>
  <c r="K34" i="1"/>
  <c r="L34" i="1" s="1"/>
  <c r="K32" i="1"/>
  <c r="K28" i="1"/>
  <c r="K30" i="1"/>
  <c r="L30" i="1" s="1"/>
  <c r="K33" i="1"/>
  <c r="L33" i="1" s="1"/>
  <c r="K31" i="1"/>
  <c r="L31" i="1" s="1"/>
  <c r="K27" i="1"/>
  <c r="L27" i="1" s="1"/>
  <c r="K29" i="1"/>
  <c r="L29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H49" i="1"/>
  <c r="H48" i="1"/>
  <c r="I48" i="1" s="1"/>
  <c r="H47" i="1"/>
  <c r="I47" i="1" s="1"/>
  <c r="H46" i="1"/>
  <c r="I46" i="1" s="1"/>
  <c r="H45" i="1"/>
  <c r="H44" i="1"/>
  <c r="I44" i="1" s="1"/>
  <c r="H43" i="1"/>
  <c r="H42" i="1"/>
  <c r="I42" i="1" s="1"/>
  <c r="H41" i="1"/>
  <c r="I41" i="1" s="1"/>
  <c r="H40" i="1"/>
  <c r="I40" i="1" s="1"/>
  <c r="H39" i="1"/>
  <c r="I39" i="1" s="1"/>
  <c r="H38" i="1"/>
  <c r="H37" i="1"/>
  <c r="H36" i="1"/>
  <c r="I36" i="1" s="1"/>
  <c r="H35" i="1"/>
  <c r="I35" i="1" s="1"/>
  <c r="H34" i="1"/>
  <c r="I34" i="1" s="1"/>
  <c r="H32" i="1"/>
  <c r="I32" i="1" s="1"/>
  <c r="H28" i="1"/>
  <c r="I28" i="1" s="1"/>
  <c r="H30" i="1"/>
  <c r="I30" i="1" s="1"/>
  <c r="H33" i="1"/>
  <c r="I33" i="1" s="1"/>
  <c r="H31" i="1"/>
  <c r="I31" i="1" s="1"/>
  <c r="H27" i="1"/>
  <c r="I27" i="1" s="1"/>
  <c r="H29" i="1"/>
  <c r="I29" i="1" s="1"/>
  <c r="R24" i="1"/>
  <c r="S24" i="1" s="1"/>
  <c r="R23" i="1"/>
  <c r="R22" i="1"/>
  <c r="R21" i="1"/>
  <c r="S21" i="1" s="1"/>
  <c r="R20" i="1"/>
  <c r="S20" i="1" s="1"/>
  <c r="R19" i="1"/>
  <c r="S19" i="1" s="1"/>
  <c r="R18" i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R8" i="1"/>
  <c r="R10" i="1"/>
  <c r="R6" i="1"/>
  <c r="R4" i="1"/>
  <c r="S4" i="1" s="1"/>
  <c r="R7" i="1"/>
  <c r="S7" i="1" s="1"/>
  <c r="R9" i="1"/>
  <c r="S9" i="1" s="1"/>
  <c r="R5" i="1"/>
  <c r="S5" i="1" s="1"/>
  <c r="U24" i="1"/>
  <c r="V24" i="1" s="1"/>
  <c r="U23" i="1"/>
  <c r="V23" i="1" s="1"/>
  <c r="U22" i="1"/>
  <c r="V22" i="1" s="1"/>
  <c r="U21" i="1"/>
  <c r="V21" i="1" s="1"/>
  <c r="U20" i="1"/>
  <c r="U19" i="1"/>
  <c r="V19" i="1" s="1"/>
  <c r="U18" i="1"/>
  <c r="U17" i="1"/>
  <c r="U16" i="1"/>
  <c r="V16" i="1" s="1"/>
  <c r="U15" i="1"/>
  <c r="U14" i="1"/>
  <c r="V14" i="1" s="1"/>
  <c r="U13" i="1"/>
  <c r="V13" i="1" s="1"/>
  <c r="U12" i="1"/>
  <c r="V12" i="1" s="1"/>
  <c r="U11" i="1"/>
  <c r="V11" i="1" s="1"/>
  <c r="U8" i="1"/>
  <c r="V8" i="1" s="1"/>
  <c r="U10" i="1"/>
  <c r="V10" i="1" s="1"/>
  <c r="U6" i="1"/>
  <c r="U4" i="1"/>
  <c r="V4" i="1" s="1"/>
  <c r="U7" i="1"/>
  <c r="V7" i="1" s="1"/>
  <c r="U9" i="1"/>
  <c r="U5" i="1"/>
  <c r="X24" i="1"/>
  <c r="Y24" i="1" s="1"/>
  <c r="X23" i="1"/>
  <c r="Y23" i="1" s="1"/>
  <c r="X22" i="1"/>
  <c r="Y22" i="1" s="1"/>
  <c r="X21" i="1"/>
  <c r="Y21" i="1" s="1"/>
  <c r="X20" i="1"/>
  <c r="Y20" i="1" s="1"/>
  <c r="X19" i="1"/>
  <c r="Y19" i="1" s="1"/>
  <c r="X18" i="1"/>
  <c r="Y18" i="1" s="1"/>
  <c r="X17" i="1"/>
  <c r="Y17" i="1" s="1"/>
  <c r="X16" i="1"/>
  <c r="X15" i="1"/>
  <c r="X14" i="1"/>
  <c r="Y14" i="1" s="1"/>
  <c r="X13" i="1"/>
  <c r="X12" i="1"/>
  <c r="Y12" i="1" s="1"/>
  <c r="X11" i="1"/>
  <c r="X8" i="1"/>
  <c r="Y8" i="1" s="1"/>
  <c r="X10" i="1"/>
  <c r="Y10" i="1" s="1"/>
  <c r="X6" i="1"/>
  <c r="Y6" i="1" s="1"/>
  <c r="X4" i="1"/>
  <c r="Y4" i="1" s="1"/>
  <c r="X7" i="1"/>
  <c r="Y7" i="1" s="1"/>
  <c r="X9" i="1"/>
  <c r="X5" i="1"/>
  <c r="AB24" i="1"/>
  <c r="AC24" i="1" s="1"/>
  <c r="AB23" i="1"/>
  <c r="AB22" i="1"/>
  <c r="AC22" i="1" s="1"/>
  <c r="AB21" i="1"/>
  <c r="AC21" i="1" s="1"/>
  <c r="AB20" i="1"/>
  <c r="AC20" i="1" s="1"/>
  <c r="AB19" i="1"/>
  <c r="AC19" i="1" s="1"/>
  <c r="AB18" i="1"/>
  <c r="AC18" i="1" s="1"/>
  <c r="AB17" i="1"/>
  <c r="AC17" i="1" s="1"/>
  <c r="AB16" i="1"/>
  <c r="AC16" i="1" s="1"/>
  <c r="AB15" i="1"/>
  <c r="AB14" i="1"/>
  <c r="AB13" i="1"/>
  <c r="AC13" i="1" s="1"/>
  <c r="AB12" i="1"/>
  <c r="AC12" i="1" s="1"/>
  <c r="AB11" i="1"/>
  <c r="AC11" i="1" s="1"/>
  <c r="AB8" i="1"/>
  <c r="AC8" i="1" s="1"/>
  <c r="AB10" i="1"/>
  <c r="AB6" i="1"/>
  <c r="AC6" i="1" s="1"/>
  <c r="AB4" i="1"/>
  <c r="AC4" i="1" s="1"/>
  <c r="AB7" i="1"/>
  <c r="AC7" i="1" s="1"/>
  <c r="AB9" i="1"/>
  <c r="AC9" i="1" s="1"/>
  <c r="AB5" i="1"/>
  <c r="AC5" i="1" s="1"/>
  <c r="AE24" i="1"/>
  <c r="AF24" i="1" s="1"/>
  <c r="AE23" i="1"/>
  <c r="AE22" i="1"/>
  <c r="AE21" i="1"/>
  <c r="AE20" i="1"/>
  <c r="AE19" i="1"/>
  <c r="AF19" i="1" s="1"/>
  <c r="AE18" i="1"/>
  <c r="AE17" i="1"/>
  <c r="AF17" i="1" s="1"/>
  <c r="AE16" i="1"/>
  <c r="AF16" i="1" s="1"/>
  <c r="AE15" i="1"/>
  <c r="AF15" i="1" s="1"/>
  <c r="AE14" i="1"/>
  <c r="AF14" i="1" s="1"/>
  <c r="AE13" i="1"/>
  <c r="AF13" i="1" s="1"/>
  <c r="AE12" i="1"/>
  <c r="AF12" i="1" s="1"/>
  <c r="AE11" i="1"/>
  <c r="AE8" i="1"/>
  <c r="AE10" i="1"/>
  <c r="AE6" i="1"/>
  <c r="AF6" i="1" s="1"/>
  <c r="AE4" i="1"/>
  <c r="AF4" i="1" s="1"/>
  <c r="AE7" i="1"/>
  <c r="AF7" i="1" s="1"/>
  <c r="AE9" i="1"/>
  <c r="AF9" i="1" s="1"/>
  <c r="AE5" i="1"/>
  <c r="AF5" i="1" s="1"/>
  <c r="AH24" i="1"/>
  <c r="AI24" i="1" s="1"/>
  <c r="AH23" i="1"/>
  <c r="AI23" i="1" s="1"/>
  <c r="AH22" i="1"/>
  <c r="AI22" i="1" s="1"/>
  <c r="AH21" i="1"/>
  <c r="AI21" i="1" s="1"/>
  <c r="AH20" i="1"/>
  <c r="AH19" i="1"/>
  <c r="AI19" i="1" s="1"/>
  <c r="AH18" i="1"/>
  <c r="AH17" i="1"/>
  <c r="AI17" i="1" s="1"/>
  <c r="AH16" i="1"/>
  <c r="AH15" i="1"/>
  <c r="AI15" i="1" s="1"/>
  <c r="AH14" i="1"/>
  <c r="AI14" i="1" s="1"/>
  <c r="AH13" i="1"/>
  <c r="AI13" i="1" s="1"/>
  <c r="AH12" i="1"/>
  <c r="AI12" i="1" s="1"/>
  <c r="AH11" i="1"/>
  <c r="AI11" i="1" s="1"/>
  <c r="AH8" i="1"/>
  <c r="AI8" i="1" s="1"/>
  <c r="AH10" i="1"/>
  <c r="AI10" i="1" s="1"/>
  <c r="AH6" i="1"/>
  <c r="AI6" i="1" s="1"/>
  <c r="AH4" i="1"/>
  <c r="AI4" i="1" s="1"/>
  <c r="AH7" i="1"/>
  <c r="AI7" i="1" s="1"/>
  <c r="AH9" i="1"/>
  <c r="AI9" i="1" s="1"/>
  <c r="AH5" i="1"/>
  <c r="H24" i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H16" i="1"/>
  <c r="I16" i="1" s="1"/>
  <c r="H15" i="1"/>
  <c r="H14" i="1"/>
  <c r="I14" i="1" s="1"/>
  <c r="H13" i="1"/>
  <c r="H12" i="1"/>
  <c r="I12" i="1" s="1"/>
  <c r="H11" i="1"/>
  <c r="I11" i="1" s="1"/>
  <c r="H8" i="1"/>
  <c r="I8" i="1" s="1"/>
  <c r="H10" i="1"/>
  <c r="I10" i="1" s="1"/>
  <c r="H6" i="1"/>
  <c r="I6" i="1" s="1"/>
  <c r="H4" i="1"/>
  <c r="I4" i="1" s="1"/>
  <c r="H7" i="1"/>
  <c r="I7" i="1" s="1"/>
  <c r="H9" i="1"/>
  <c r="H5" i="1"/>
  <c r="K24" i="1"/>
  <c r="L24" i="1" s="1"/>
  <c r="K23" i="1"/>
  <c r="L23" i="1" s="1"/>
  <c r="K22" i="1"/>
  <c r="L22" i="1" s="1"/>
  <c r="K21" i="1"/>
  <c r="L21" i="1" s="1"/>
  <c r="K20" i="1"/>
  <c r="L20" i="1" s="1"/>
  <c r="K19" i="1"/>
  <c r="L19" i="1" s="1"/>
  <c r="K18" i="1"/>
  <c r="L18" i="1" s="1"/>
  <c r="K17" i="1"/>
  <c r="L17" i="1" s="1"/>
  <c r="K16" i="1"/>
  <c r="L16" i="1" s="1"/>
  <c r="K15" i="1"/>
  <c r="L15" i="1" s="1"/>
  <c r="K14" i="1"/>
  <c r="L14" i="1" s="1"/>
  <c r="K13" i="1"/>
  <c r="K12" i="1"/>
  <c r="L12" i="1" s="1"/>
  <c r="K11" i="1"/>
  <c r="L11" i="1" s="1"/>
  <c r="K8" i="1"/>
  <c r="L8" i="1" s="1"/>
  <c r="K10" i="1"/>
  <c r="L10" i="1" s="1"/>
  <c r="K6" i="1"/>
  <c r="L6" i="1" s="1"/>
  <c r="K4" i="1"/>
  <c r="L4" i="1" s="1"/>
  <c r="K7" i="1"/>
  <c r="L7" i="1" s="1"/>
  <c r="K9" i="1"/>
  <c r="L9" i="1" s="1"/>
  <c r="K5" i="1"/>
  <c r="L5" i="1" s="1"/>
  <c r="N24" i="1"/>
  <c r="O24" i="1" s="1"/>
  <c r="N23" i="1"/>
  <c r="N22" i="1"/>
  <c r="N21" i="1"/>
  <c r="O21" i="1" s="1"/>
  <c r="N20" i="1"/>
  <c r="O20" i="1" s="1"/>
  <c r="N19" i="1"/>
  <c r="O19" i="1" s="1"/>
  <c r="N18" i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N8" i="1"/>
  <c r="N10" i="1"/>
  <c r="N6" i="1"/>
  <c r="N4" i="1"/>
  <c r="O4" i="1" s="1"/>
  <c r="N7" i="1"/>
  <c r="O7" i="1" s="1"/>
  <c r="N9" i="1"/>
  <c r="O9" i="1" s="1"/>
  <c r="N5" i="1"/>
  <c r="O5" i="1" s="1"/>
  <c r="BL24" i="1"/>
  <c r="BM24" i="1" s="1"/>
  <c r="BL23" i="1"/>
  <c r="BM23" i="1" s="1"/>
  <c r="BL22" i="1"/>
  <c r="BM22" i="1" s="1"/>
  <c r="BL21" i="1"/>
  <c r="BM21" i="1" s="1"/>
  <c r="BL20" i="1"/>
  <c r="BM20" i="1" s="1"/>
  <c r="BL19" i="1"/>
  <c r="BM19" i="1" s="1"/>
  <c r="BL18" i="1"/>
  <c r="BM18" i="1" s="1"/>
  <c r="BL17" i="1"/>
  <c r="BM17" i="1" s="1"/>
  <c r="BL16" i="1"/>
  <c r="BM16" i="1" s="1"/>
  <c r="BL15" i="1"/>
  <c r="BM15" i="1" s="1"/>
  <c r="BL14" i="1"/>
  <c r="BM14" i="1" s="1"/>
  <c r="BL13" i="1"/>
  <c r="BM13" i="1" s="1"/>
  <c r="BL12" i="1"/>
  <c r="BM12" i="1" s="1"/>
  <c r="BL11" i="1"/>
  <c r="BM11" i="1" s="1"/>
  <c r="BL8" i="1"/>
  <c r="BM8" i="1" s="1"/>
  <c r="BL10" i="1"/>
  <c r="BM10" i="1" s="1"/>
  <c r="BL6" i="1"/>
  <c r="BL4" i="1"/>
  <c r="BL7" i="1"/>
  <c r="BM7" i="1" s="1"/>
  <c r="BL9" i="1"/>
  <c r="BM9" i="1" s="1"/>
  <c r="BL5" i="1"/>
  <c r="BI24" i="1"/>
  <c r="BJ24" i="1" s="1"/>
  <c r="BI23" i="1"/>
  <c r="BI22" i="1"/>
  <c r="BJ22" i="1" s="1"/>
  <c r="BI21" i="1"/>
  <c r="BJ21" i="1" s="1"/>
  <c r="BI20" i="1"/>
  <c r="BJ20" i="1" s="1"/>
  <c r="BI19" i="1"/>
  <c r="BJ19" i="1" s="1"/>
  <c r="BI18" i="1"/>
  <c r="BJ18" i="1" s="1"/>
  <c r="BI17" i="1"/>
  <c r="BI16" i="1"/>
  <c r="BI15" i="1"/>
  <c r="BJ15" i="1" s="1"/>
  <c r="BI14" i="1"/>
  <c r="BJ14" i="1" s="1"/>
  <c r="BI13" i="1"/>
  <c r="BJ13" i="1" s="1"/>
  <c r="BI12" i="1"/>
  <c r="BJ12" i="1" s="1"/>
  <c r="BI11" i="1"/>
  <c r="BJ11" i="1" s="1"/>
  <c r="BI8" i="1"/>
  <c r="BJ8" i="1" s="1"/>
  <c r="BI10" i="1"/>
  <c r="BJ10" i="1" s="1"/>
  <c r="BI6" i="1"/>
  <c r="BJ6" i="1" s="1"/>
  <c r="BI4" i="1"/>
  <c r="BJ4" i="1" s="1"/>
  <c r="BI7" i="1"/>
  <c r="BJ7" i="1" s="1"/>
  <c r="BI9" i="1"/>
  <c r="BI5" i="1"/>
  <c r="BF24" i="1"/>
  <c r="BG24" i="1" s="1"/>
  <c r="BF23" i="1"/>
  <c r="BF22" i="1"/>
  <c r="BG22" i="1" s="1"/>
  <c r="BF21" i="1"/>
  <c r="BF20" i="1"/>
  <c r="BF19" i="1"/>
  <c r="BG19" i="1" s="1"/>
  <c r="BF18" i="1"/>
  <c r="BG18" i="1" s="1"/>
  <c r="BF17" i="1"/>
  <c r="BG17" i="1" s="1"/>
  <c r="BF16" i="1"/>
  <c r="BG16" i="1" s="1"/>
  <c r="BF15" i="1"/>
  <c r="BG15" i="1" s="1"/>
  <c r="BF14" i="1"/>
  <c r="BF13" i="1"/>
  <c r="BF12" i="1"/>
  <c r="BG12" i="1" s="1"/>
  <c r="BF11" i="1"/>
  <c r="BG11" i="1" s="1"/>
  <c r="BF8" i="1"/>
  <c r="BG8" i="1" s="1"/>
  <c r="BF10" i="1"/>
  <c r="BG10" i="1" s="1"/>
  <c r="BF6" i="1"/>
  <c r="BG6" i="1" s="1"/>
  <c r="BF4" i="1"/>
  <c r="BG4" i="1" s="1"/>
  <c r="BF7" i="1"/>
  <c r="BG7" i="1" s="1"/>
  <c r="BF9" i="1"/>
  <c r="BG9" i="1" s="1"/>
  <c r="BF5" i="1"/>
  <c r="BG5" i="1" s="1"/>
  <c r="BB24" i="1"/>
  <c r="BB23" i="1"/>
  <c r="BC23" i="1" s="1"/>
  <c r="BB22" i="1"/>
  <c r="BC22" i="1" s="1"/>
  <c r="BB21" i="1"/>
  <c r="BC21" i="1" s="1"/>
  <c r="BB20" i="1"/>
  <c r="BB19" i="1"/>
  <c r="BB18" i="1"/>
  <c r="BB17" i="1"/>
  <c r="BB16" i="1"/>
  <c r="BC16" i="1" s="1"/>
  <c r="BB15" i="1"/>
  <c r="BC15" i="1" s="1"/>
  <c r="BB14" i="1"/>
  <c r="BC14" i="1" s="1"/>
  <c r="BB13" i="1"/>
  <c r="BC13" i="1" s="1"/>
  <c r="BB12" i="1"/>
  <c r="BC12" i="1" s="1"/>
  <c r="BB11" i="1"/>
  <c r="BB8" i="1"/>
  <c r="BB10" i="1"/>
  <c r="BC10" i="1" s="1"/>
  <c r="BB6" i="1"/>
  <c r="BB4" i="1"/>
  <c r="BC4" i="1" s="1"/>
  <c r="BB7" i="1"/>
  <c r="BC7" i="1" s="1"/>
  <c r="BB9" i="1"/>
  <c r="BC9" i="1" s="1"/>
  <c r="BB5" i="1"/>
  <c r="BC5" i="1" s="1"/>
  <c r="AY24" i="1"/>
  <c r="AZ24" i="1" s="1"/>
  <c r="AY23" i="1"/>
  <c r="AZ23" i="1" s="1"/>
  <c r="AY22" i="1"/>
  <c r="AZ22" i="1" s="1"/>
  <c r="AY21" i="1"/>
  <c r="AZ21" i="1" s="1"/>
  <c r="AY20" i="1"/>
  <c r="AY19" i="1"/>
  <c r="AY18" i="1"/>
  <c r="AY17" i="1"/>
  <c r="AZ17" i="1" s="1"/>
  <c r="AY16" i="1"/>
  <c r="AZ16" i="1" s="1"/>
  <c r="AY15" i="1"/>
  <c r="AZ15" i="1" s="1"/>
  <c r="AY14" i="1"/>
  <c r="AZ14" i="1" s="1"/>
  <c r="AY13" i="1"/>
  <c r="AZ13" i="1" s="1"/>
  <c r="AY12" i="1"/>
  <c r="AZ12" i="1" s="1"/>
  <c r="AY11" i="1"/>
  <c r="AZ11" i="1" s="1"/>
  <c r="AY8" i="1"/>
  <c r="AZ8" i="1" s="1"/>
  <c r="AY10" i="1"/>
  <c r="AZ10" i="1" s="1"/>
  <c r="AY6" i="1"/>
  <c r="AZ6" i="1" s="1"/>
  <c r="AY4" i="1"/>
  <c r="AY7" i="1"/>
  <c r="AZ7" i="1" s="1"/>
  <c r="AY9" i="1"/>
  <c r="AY5" i="1"/>
  <c r="AV24" i="1"/>
  <c r="AW24" i="1" s="1"/>
  <c r="AV23" i="1"/>
  <c r="AW23" i="1" s="1"/>
  <c r="AV22" i="1"/>
  <c r="AW22" i="1" s="1"/>
  <c r="AV21" i="1"/>
  <c r="AW21" i="1" s="1"/>
  <c r="AV20" i="1"/>
  <c r="AW20" i="1" s="1"/>
  <c r="AV19" i="1"/>
  <c r="AW19" i="1" s="1"/>
  <c r="AV18" i="1"/>
  <c r="AW18" i="1" s="1"/>
  <c r="AV17" i="1"/>
  <c r="AW17" i="1" s="1"/>
  <c r="AV16" i="1"/>
  <c r="AW16" i="1" s="1"/>
  <c r="AV15" i="1"/>
  <c r="AW15" i="1" s="1"/>
  <c r="AV14" i="1"/>
  <c r="AW14" i="1" s="1"/>
  <c r="AV13" i="1"/>
  <c r="AW13" i="1" s="1"/>
  <c r="AV12" i="1"/>
  <c r="AW12" i="1" s="1"/>
  <c r="AV11" i="1"/>
  <c r="AW11" i="1" s="1"/>
  <c r="AV8" i="1"/>
  <c r="AW8" i="1" s="1"/>
  <c r="AV10" i="1"/>
  <c r="AW10" i="1" s="1"/>
  <c r="AV6" i="1"/>
  <c r="AW6" i="1" s="1"/>
  <c r="AV4" i="1"/>
  <c r="AW4" i="1" s="1"/>
  <c r="AV7" i="1"/>
  <c r="AW7" i="1" s="1"/>
  <c r="AV9" i="1"/>
  <c r="AW9" i="1" s="1"/>
  <c r="AV5" i="1"/>
  <c r="AR5" i="1"/>
  <c r="AS5" i="1" s="1"/>
  <c r="AL5" i="1"/>
  <c r="AM5" i="1" s="1"/>
  <c r="AO5" i="1"/>
  <c r="AP5" i="1" s="1"/>
  <c r="AO96" i="5"/>
  <c r="AO95" i="5"/>
  <c r="AO94" i="5"/>
  <c r="AO93" i="5"/>
  <c r="AP93" i="5" s="1"/>
  <c r="AO92" i="5"/>
  <c r="AP92" i="5" s="1"/>
  <c r="AO91" i="5"/>
  <c r="AO90" i="5"/>
  <c r="AO89" i="5"/>
  <c r="AP89" i="5" s="1"/>
  <c r="AO88" i="5"/>
  <c r="AP88" i="5" s="1"/>
  <c r="AO86" i="5"/>
  <c r="AP86" i="5" s="1"/>
  <c r="AO87" i="5"/>
  <c r="AP87" i="5" s="1"/>
  <c r="AO85" i="5"/>
  <c r="AP85" i="5" s="1"/>
  <c r="AL96" i="5"/>
  <c r="AM96" i="5" s="1"/>
  <c r="AL95" i="5"/>
  <c r="AL94" i="5"/>
  <c r="AL93" i="5"/>
  <c r="AM93" i="5" s="1"/>
  <c r="AL92" i="5"/>
  <c r="AM92" i="5" s="1"/>
  <c r="AL91" i="5"/>
  <c r="AL90" i="5"/>
  <c r="AL89" i="5"/>
  <c r="AM89" i="5" s="1"/>
  <c r="AL88" i="5"/>
  <c r="AM88" i="5" s="1"/>
  <c r="AL86" i="5"/>
  <c r="AM86" i="5" s="1"/>
  <c r="AL87" i="5"/>
  <c r="AM87" i="5" s="1"/>
  <c r="AL85" i="5"/>
  <c r="AM85" i="5" s="1"/>
  <c r="AI96" i="5"/>
  <c r="AJ96" i="5" s="1"/>
  <c r="AI95" i="5"/>
  <c r="AI94" i="5"/>
  <c r="AI93" i="5"/>
  <c r="AI92" i="5"/>
  <c r="AJ92" i="5" s="1"/>
  <c r="AI91" i="5"/>
  <c r="AI90" i="5"/>
  <c r="AJ90" i="5" s="1"/>
  <c r="AI89" i="5"/>
  <c r="AJ89" i="5" s="1"/>
  <c r="AI88" i="5"/>
  <c r="AJ88" i="5" s="1"/>
  <c r="AI86" i="5"/>
  <c r="AJ86" i="5" s="1"/>
  <c r="AI87" i="5"/>
  <c r="AJ87" i="5" s="1"/>
  <c r="AI85" i="5"/>
  <c r="AJ85" i="5" s="1"/>
  <c r="AB96" i="5"/>
  <c r="AC96" i="5" s="1"/>
  <c r="AB95" i="5"/>
  <c r="AB94" i="5"/>
  <c r="AB93" i="5"/>
  <c r="AC93" i="5" s="1"/>
  <c r="AB92" i="5"/>
  <c r="AC92" i="5" s="1"/>
  <c r="AB91" i="5"/>
  <c r="AC91" i="5" s="1"/>
  <c r="AB90" i="5"/>
  <c r="AB89" i="5"/>
  <c r="AB88" i="5"/>
  <c r="AC88" i="5" s="1"/>
  <c r="AB86" i="5"/>
  <c r="AC86" i="5" s="1"/>
  <c r="AB87" i="5"/>
  <c r="AC87" i="5" s="1"/>
  <c r="AB85" i="5"/>
  <c r="AC85" i="5" s="1"/>
  <c r="Y96" i="5"/>
  <c r="Z96" i="5" s="1"/>
  <c r="Y95" i="5"/>
  <c r="Y94" i="5"/>
  <c r="Y93" i="5"/>
  <c r="Z93" i="5" s="1"/>
  <c r="Y92" i="5"/>
  <c r="Z92" i="5" s="1"/>
  <c r="Y91" i="5"/>
  <c r="Z91" i="5" s="1"/>
  <c r="Y90" i="5"/>
  <c r="Z90" i="5" s="1"/>
  <c r="Y89" i="5"/>
  <c r="Y88" i="5"/>
  <c r="Z88" i="5" s="1"/>
  <c r="Y86" i="5"/>
  <c r="Z86" i="5" s="1"/>
  <c r="Y87" i="5"/>
  <c r="Z87" i="5" s="1"/>
  <c r="Y85" i="5"/>
  <c r="Z85" i="5" s="1"/>
  <c r="V96" i="5"/>
  <c r="W96" i="5" s="1"/>
  <c r="V95" i="5"/>
  <c r="V94" i="5"/>
  <c r="V93" i="5"/>
  <c r="W93" i="5" s="1"/>
  <c r="V92" i="5"/>
  <c r="W92" i="5" s="1"/>
  <c r="V91" i="5"/>
  <c r="V90" i="5"/>
  <c r="W90" i="5" s="1"/>
  <c r="V89" i="5"/>
  <c r="W89" i="5" s="1"/>
  <c r="V88" i="5"/>
  <c r="W88" i="5" s="1"/>
  <c r="V86" i="5"/>
  <c r="W86" i="5" s="1"/>
  <c r="V87" i="5"/>
  <c r="W87" i="5" s="1"/>
  <c r="V85" i="5"/>
  <c r="W85" i="5" s="1"/>
  <c r="I96" i="5"/>
  <c r="J96" i="5" s="1"/>
  <c r="I95" i="5"/>
  <c r="I94" i="5"/>
  <c r="I93" i="5"/>
  <c r="J93" i="5" s="1"/>
  <c r="I92" i="5"/>
  <c r="I91" i="5"/>
  <c r="J91" i="5" s="1"/>
  <c r="I90" i="5"/>
  <c r="J90" i="5" s="1"/>
  <c r="I89" i="5"/>
  <c r="J89" i="5" s="1"/>
  <c r="I88" i="5"/>
  <c r="J88" i="5" s="1"/>
  <c r="I86" i="5"/>
  <c r="J86" i="5" s="1"/>
  <c r="I87" i="5"/>
  <c r="J87" i="5" s="1"/>
  <c r="I85" i="5"/>
  <c r="J85" i="5" s="1"/>
  <c r="L96" i="5"/>
  <c r="M96" i="5" s="1"/>
  <c r="L95" i="5"/>
  <c r="L94" i="5"/>
  <c r="L93" i="5"/>
  <c r="M93" i="5" s="1"/>
  <c r="L92" i="5"/>
  <c r="M92" i="5" s="1"/>
  <c r="L91" i="5"/>
  <c r="L90" i="5"/>
  <c r="M90" i="5" s="1"/>
  <c r="L89" i="5"/>
  <c r="M89" i="5" s="1"/>
  <c r="L88" i="5"/>
  <c r="M88" i="5" s="1"/>
  <c r="L86" i="5"/>
  <c r="M86" i="5" s="1"/>
  <c r="L87" i="5"/>
  <c r="M87" i="5" s="1"/>
  <c r="L85" i="5"/>
  <c r="M85" i="5" s="1"/>
  <c r="O96" i="5"/>
  <c r="P96" i="5" s="1"/>
  <c r="O95" i="5"/>
  <c r="O94" i="5"/>
  <c r="O93" i="5"/>
  <c r="P93" i="5" s="1"/>
  <c r="O92" i="5"/>
  <c r="P92" i="5" s="1"/>
  <c r="O91" i="5"/>
  <c r="P91" i="5" s="1"/>
  <c r="O90" i="5"/>
  <c r="P90" i="5" s="1"/>
  <c r="O89" i="5"/>
  <c r="P89" i="5" s="1"/>
  <c r="O88" i="5"/>
  <c r="P88" i="5" s="1"/>
  <c r="O86" i="5"/>
  <c r="P86" i="5" s="1"/>
  <c r="O87" i="5"/>
  <c r="P87" i="5" s="1"/>
  <c r="O85" i="5"/>
  <c r="P85" i="5" s="1"/>
  <c r="I82" i="5"/>
  <c r="J82" i="5" s="1"/>
  <c r="I81" i="5"/>
  <c r="I80" i="5"/>
  <c r="I79" i="5"/>
  <c r="J79" i="5" s="1"/>
  <c r="I78" i="5"/>
  <c r="J78" i="5" s="1"/>
  <c r="I77" i="5"/>
  <c r="J77" i="5" s="1"/>
  <c r="I76" i="5"/>
  <c r="J76" i="5" s="1"/>
  <c r="I75" i="5"/>
  <c r="I74" i="5"/>
  <c r="I73" i="5"/>
  <c r="I72" i="5"/>
  <c r="J72" i="5" s="1"/>
  <c r="I71" i="5"/>
  <c r="J71" i="5" s="1"/>
  <c r="I70" i="5"/>
  <c r="J70" i="5" s="1"/>
  <c r="I69" i="5"/>
  <c r="I68" i="5"/>
  <c r="I67" i="5"/>
  <c r="J67" i="5" s="1"/>
  <c r="I66" i="5"/>
  <c r="J66" i="5" s="1"/>
  <c r="I65" i="5"/>
  <c r="J65" i="5" s="1"/>
  <c r="I64" i="5"/>
  <c r="J64" i="5" s="1"/>
  <c r="I57" i="5"/>
  <c r="J57" i="5" s="1"/>
  <c r="I59" i="5"/>
  <c r="J59" i="5" s="1"/>
  <c r="I62" i="5"/>
  <c r="J62" i="5" s="1"/>
  <c r="I54" i="5"/>
  <c r="J54" i="5" s="1"/>
  <c r="I60" i="5"/>
  <c r="J60" i="5" s="1"/>
  <c r="I61" i="5"/>
  <c r="J61" i="5" s="1"/>
  <c r="I55" i="5"/>
  <c r="I56" i="5"/>
  <c r="I53" i="5"/>
  <c r="J53" i="5" s="1"/>
  <c r="I63" i="5"/>
  <c r="I58" i="5"/>
  <c r="J58" i="5" s="1"/>
  <c r="L82" i="5"/>
  <c r="L81" i="5"/>
  <c r="L80" i="5"/>
  <c r="M80" i="5" s="1"/>
  <c r="L79" i="5"/>
  <c r="M79" i="5" s="1"/>
  <c r="L78" i="5"/>
  <c r="M78" i="5" s="1"/>
  <c r="L77" i="5"/>
  <c r="M77" i="5" s="1"/>
  <c r="L76" i="5"/>
  <c r="M76" i="5" s="1"/>
  <c r="L75" i="5"/>
  <c r="L74" i="5"/>
  <c r="M74" i="5" s="1"/>
  <c r="L73" i="5"/>
  <c r="M73" i="5" s="1"/>
  <c r="L72" i="5"/>
  <c r="L71" i="5"/>
  <c r="M71" i="5" s="1"/>
  <c r="L70" i="5"/>
  <c r="M70" i="5" s="1"/>
  <c r="L69" i="5"/>
  <c r="M69" i="5" s="1"/>
  <c r="L68" i="5"/>
  <c r="L67" i="5"/>
  <c r="L66" i="5"/>
  <c r="M66" i="5" s="1"/>
  <c r="L65" i="5"/>
  <c r="M65" i="5" s="1"/>
  <c r="L64" i="5"/>
  <c r="M64" i="5" s="1"/>
  <c r="L57" i="5"/>
  <c r="L59" i="5"/>
  <c r="M59" i="5" s="1"/>
  <c r="L62" i="5"/>
  <c r="M62" i="5" s="1"/>
  <c r="L54" i="5"/>
  <c r="M54" i="5" s="1"/>
  <c r="L60" i="5"/>
  <c r="L61" i="5"/>
  <c r="M61" i="5" s="1"/>
  <c r="L55" i="5"/>
  <c r="M55" i="5" s="1"/>
  <c r="L56" i="5"/>
  <c r="M56" i="5" s="1"/>
  <c r="L53" i="5"/>
  <c r="M53" i="5" s="1"/>
  <c r="L63" i="5"/>
  <c r="M63" i="5" s="1"/>
  <c r="L58" i="5"/>
  <c r="M58" i="5" s="1"/>
  <c r="O82" i="5"/>
  <c r="P82" i="5" s="1"/>
  <c r="O81" i="5"/>
  <c r="P81" i="5" s="1"/>
  <c r="O80" i="5"/>
  <c r="P80" i="5" s="1"/>
  <c r="O79" i="5"/>
  <c r="O78" i="5"/>
  <c r="O77" i="5"/>
  <c r="O76" i="5"/>
  <c r="P76" i="5" s="1"/>
  <c r="O75" i="5"/>
  <c r="P75" i="5" s="1"/>
  <c r="O74" i="5"/>
  <c r="P74" i="5" s="1"/>
  <c r="O73" i="5"/>
  <c r="P73" i="5" s="1"/>
  <c r="O72" i="5"/>
  <c r="O71" i="5"/>
  <c r="O70" i="5"/>
  <c r="P70" i="5" s="1"/>
  <c r="O69" i="5"/>
  <c r="P69" i="5" s="1"/>
  <c r="O68" i="5"/>
  <c r="P68" i="5" s="1"/>
  <c r="O67" i="5"/>
  <c r="O66" i="5"/>
  <c r="O65" i="5"/>
  <c r="P65" i="5" s="1"/>
  <c r="O64" i="5"/>
  <c r="P64" i="5" s="1"/>
  <c r="O57" i="5"/>
  <c r="P57" i="5" s="1"/>
  <c r="O59" i="5"/>
  <c r="P59" i="5" s="1"/>
  <c r="O62" i="5"/>
  <c r="P62" i="5" s="1"/>
  <c r="O54" i="5"/>
  <c r="O60" i="5"/>
  <c r="P60" i="5" s="1"/>
  <c r="O61" i="5"/>
  <c r="P61" i="5" s="1"/>
  <c r="O55" i="5"/>
  <c r="P55" i="5" s="1"/>
  <c r="O56" i="5"/>
  <c r="P56" i="5" s="1"/>
  <c r="O53" i="5"/>
  <c r="O63" i="5"/>
  <c r="P63" i="5" s="1"/>
  <c r="O58" i="5"/>
  <c r="V82" i="5"/>
  <c r="V81" i="5"/>
  <c r="W81" i="5" s="1"/>
  <c r="V80" i="5"/>
  <c r="W80" i="5" s="1"/>
  <c r="V79" i="5"/>
  <c r="W79" i="5" s="1"/>
  <c r="V78" i="5"/>
  <c r="V77" i="5"/>
  <c r="W77" i="5" s="1"/>
  <c r="V76" i="5"/>
  <c r="W76" i="5" s="1"/>
  <c r="V75" i="5"/>
  <c r="W75" i="5" s="1"/>
  <c r="V74" i="5"/>
  <c r="V73" i="5"/>
  <c r="V72" i="5"/>
  <c r="W72" i="5" s="1"/>
  <c r="V71" i="5"/>
  <c r="V70" i="5"/>
  <c r="V69" i="5"/>
  <c r="W69" i="5" s="1"/>
  <c r="V68" i="5"/>
  <c r="W68" i="5" s="1"/>
  <c r="V67" i="5"/>
  <c r="W67" i="5" s="1"/>
  <c r="V66" i="5"/>
  <c r="V65" i="5"/>
  <c r="W65" i="5" s="1"/>
  <c r="V64" i="5"/>
  <c r="W64" i="5" s="1"/>
  <c r="V57" i="5"/>
  <c r="W57" i="5" s="1"/>
  <c r="V59" i="5"/>
  <c r="V62" i="5"/>
  <c r="V54" i="5"/>
  <c r="V60" i="5"/>
  <c r="V61" i="5"/>
  <c r="W61" i="5" s="1"/>
  <c r="V55" i="5"/>
  <c r="W55" i="5" s="1"/>
  <c r="V56" i="5"/>
  <c r="W56" i="5" s="1"/>
  <c r="V53" i="5"/>
  <c r="V63" i="5"/>
  <c r="W63" i="5" s="1"/>
  <c r="V58" i="5"/>
  <c r="W58" i="5" s="1"/>
  <c r="Y82" i="5"/>
  <c r="Z82" i="5" s="1"/>
  <c r="Y81" i="5"/>
  <c r="Y80" i="5"/>
  <c r="Y79" i="5"/>
  <c r="Y78" i="5"/>
  <c r="Y77" i="5"/>
  <c r="Y76" i="5"/>
  <c r="Z76" i="5" s="1"/>
  <c r="Y75" i="5"/>
  <c r="Z75" i="5" s="1"/>
  <c r="Y74" i="5"/>
  <c r="Z74" i="5" s="1"/>
  <c r="Y73" i="5"/>
  <c r="Z73" i="5" s="1"/>
  <c r="Y72" i="5"/>
  <c r="Z72" i="5" s="1"/>
  <c r="Y71" i="5"/>
  <c r="Z71" i="5" s="1"/>
  <c r="Y70" i="5"/>
  <c r="Z70" i="5" s="1"/>
  <c r="Y69" i="5"/>
  <c r="Y68" i="5"/>
  <c r="Y67" i="5"/>
  <c r="Y66" i="5"/>
  <c r="Y65" i="5"/>
  <c r="Y64" i="5"/>
  <c r="Y57" i="5"/>
  <c r="Z57" i="5" s="1"/>
  <c r="Y59" i="5"/>
  <c r="Z59" i="5" s="1"/>
  <c r="Y62" i="5"/>
  <c r="Z62" i="5" s="1"/>
  <c r="Y54" i="5"/>
  <c r="Y60" i="5"/>
  <c r="Z60" i="5" s="1"/>
  <c r="Y61" i="5"/>
  <c r="Z61" i="5" s="1"/>
  <c r="Y55" i="5"/>
  <c r="Y56" i="5"/>
  <c r="Y53" i="5"/>
  <c r="Y63" i="5"/>
  <c r="Z63" i="5" s="1"/>
  <c r="Y58" i="5"/>
  <c r="Z58" i="5" s="1"/>
  <c r="AB82" i="5"/>
  <c r="AC82" i="5" s="1"/>
  <c r="AB81" i="5"/>
  <c r="AC81" i="5" s="1"/>
  <c r="AB80" i="5"/>
  <c r="AC80" i="5" s="1"/>
  <c r="AB79" i="5"/>
  <c r="AC79" i="5" s="1"/>
  <c r="AB78" i="5"/>
  <c r="AC78" i="5" s="1"/>
  <c r="AB77" i="5"/>
  <c r="AC77" i="5" s="1"/>
  <c r="AB76" i="5"/>
  <c r="AC76" i="5" s="1"/>
  <c r="AB75" i="5"/>
  <c r="AB74" i="5"/>
  <c r="AB73" i="5"/>
  <c r="AB72" i="5"/>
  <c r="AC72" i="5" s="1"/>
  <c r="AB71" i="5"/>
  <c r="AC71" i="5" s="1"/>
  <c r="AB70" i="5"/>
  <c r="AC70" i="5" s="1"/>
  <c r="AB69" i="5"/>
  <c r="AB68" i="5"/>
  <c r="AC68" i="5" s="1"/>
  <c r="AB67" i="5"/>
  <c r="AC67" i="5" s="1"/>
  <c r="AB66" i="5"/>
  <c r="AC66" i="5" s="1"/>
  <c r="AB65" i="5"/>
  <c r="AC65" i="5" s="1"/>
  <c r="AB64" i="5"/>
  <c r="AC64" i="5" s="1"/>
  <c r="AB57" i="5"/>
  <c r="AB59" i="5"/>
  <c r="AB62" i="5"/>
  <c r="AB54" i="5"/>
  <c r="AB60" i="5"/>
  <c r="AB61" i="5"/>
  <c r="AC61" i="5" s="1"/>
  <c r="AB55" i="5"/>
  <c r="AC55" i="5" s="1"/>
  <c r="AB56" i="5"/>
  <c r="AB53" i="5"/>
  <c r="AB63" i="5"/>
  <c r="AC63" i="5" s="1"/>
  <c r="AB58" i="5"/>
  <c r="AC58" i="5" s="1"/>
  <c r="AI82" i="5"/>
  <c r="AJ82" i="5" s="1"/>
  <c r="AI81" i="5"/>
  <c r="AI80" i="5"/>
  <c r="AI79" i="5"/>
  <c r="AI78" i="5"/>
  <c r="AJ78" i="5" s="1"/>
  <c r="AI77" i="5"/>
  <c r="AJ77" i="5" s="1"/>
  <c r="AI76" i="5"/>
  <c r="AJ76" i="5" s="1"/>
  <c r="AI75" i="5"/>
  <c r="AI74" i="5"/>
  <c r="AI73" i="5"/>
  <c r="AJ73" i="5" s="1"/>
  <c r="AI72" i="5"/>
  <c r="AJ72" i="5" s="1"/>
  <c r="AI71" i="5"/>
  <c r="AJ71" i="5" s="1"/>
  <c r="AI70" i="5"/>
  <c r="AJ70" i="5" s="1"/>
  <c r="AI69" i="5"/>
  <c r="AI68" i="5"/>
  <c r="AI67" i="5"/>
  <c r="AI66" i="5"/>
  <c r="AI65" i="5"/>
  <c r="AJ65" i="5" s="1"/>
  <c r="AI64" i="5"/>
  <c r="AJ64" i="5" s="1"/>
  <c r="AI57" i="5"/>
  <c r="AI59" i="5"/>
  <c r="AI62" i="5"/>
  <c r="AJ62" i="5" s="1"/>
  <c r="AI54" i="5"/>
  <c r="AJ54" i="5" s="1"/>
  <c r="AI60" i="5"/>
  <c r="AI61" i="5"/>
  <c r="AJ61" i="5" s="1"/>
  <c r="AI55" i="5"/>
  <c r="AI56" i="5"/>
  <c r="AI53" i="5"/>
  <c r="AI63" i="5"/>
  <c r="AJ63" i="5" s="1"/>
  <c r="AI58" i="5"/>
  <c r="AJ58" i="5" s="1"/>
  <c r="AL82" i="5"/>
  <c r="AM82" i="5" s="1"/>
  <c r="AL81" i="5"/>
  <c r="AL80" i="5"/>
  <c r="AM80" i="5" s="1"/>
  <c r="AL79" i="5"/>
  <c r="AM79" i="5" s="1"/>
  <c r="AL78" i="5"/>
  <c r="AM78" i="5" s="1"/>
  <c r="AL77" i="5"/>
  <c r="AM77" i="5" s="1"/>
  <c r="AL76" i="5"/>
  <c r="AM76" i="5" s="1"/>
  <c r="AL75" i="5"/>
  <c r="AL74" i="5"/>
  <c r="AL73" i="5"/>
  <c r="AM73" i="5" s="1"/>
  <c r="AL72" i="5"/>
  <c r="AM72" i="5" s="1"/>
  <c r="AL71" i="5"/>
  <c r="AL70" i="5"/>
  <c r="AM70" i="5" s="1"/>
  <c r="AL69" i="5"/>
  <c r="AM69" i="5" s="1"/>
  <c r="AL68" i="5"/>
  <c r="AL67" i="5"/>
  <c r="AM67" i="5" s="1"/>
  <c r="AL66" i="5"/>
  <c r="AM66" i="5" s="1"/>
  <c r="AL65" i="5"/>
  <c r="AM65" i="5" s="1"/>
  <c r="AL64" i="5"/>
  <c r="AM64" i="5" s="1"/>
  <c r="AL57" i="5"/>
  <c r="AL59" i="5"/>
  <c r="AL62" i="5"/>
  <c r="AL54" i="5"/>
  <c r="AM54" i="5" s="1"/>
  <c r="AL60" i="5"/>
  <c r="AL61" i="5"/>
  <c r="AL55" i="5"/>
  <c r="AM55" i="5" s="1"/>
  <c r="AL56" i="5"/>
  <c r="AM56" i="5" s="1"/>
  <c r="AL53" i="5"/>
  <c r="AM53" i="5" s="1"/>
  <c r="AL63" i="5"/>
  <c r="AM63" i="5" s="1"/>
  <c r="AL58" i="5"/>
  <c r="AM58" i="5" s="1"/>
  <c r="AO82" i="5"/>
  <c r="AP82" i="5" s="1"/>
  <c r="AO81" i="5"/>
  <c r="AO80" i="5"/>
  <c r="AO79" i="5"/>
  <c r="AP79" i="5" s="1"/>
  <c r="AO78" i="5"/>
  <c r="AO77" i="5"/>
  <c r="AP77" i="5" s="1"/>
  <c r="AO76" i="5"/>
  <c r="AP76" i="5" s="1"/>
  <c r="AO75" i="5"/>
  <c r="AO74" i="5"/>
  <c r="AP74" i="5" s="1"/>
  <c r="AO73" i="5"/>
  <c r="AP73" i="5" s="1"/>
  <c r="AO72" i="5"/>
  <c r="AP72" i="5" s="1"/>
  <c r="AO71" i="5"/>
  <c r="AP71" i="5" s="1"/>
  <c r="AO70" i="5"/>
  <c r="AP70" i="5" s="1"/>
  <c r="AO69" i="5"/>
  <c r="AO68" i="5"/>
  <c r="AO67" i="5"/>
  <c r="AP67" i="5" s="1"/>
  <c r="AO66" i="5"/>
  <c r="AO65" i="5"/>
  <c r="AP65" i="5" s="1"/>
  <c r="AO64" i="5"/>
  <c r="AO57" i="5"/>
  <c r="AP57" i="5" s="1"/>
  <c r="AO59" i="5"/>
  <c r="AP59" i="5" s="1"/>
  <c r="AO62" i="5"/>
  <c r="AP62" i="5" s="1"/>
  <c r="AO54" i="5"/>
  <c r="AP54" i="5" s="1"/>
  <c r="AO60" i="5"/>
  <c r="AP60" i="5" s="1"/>
  <c r="AO61" i="5"/>
  <c r="AP61" i="5" s="1"/>
  <c r="AO55" i="5"/>
  <c r="AO56" i="5"/>
  <c r="AO53" i="5"/>
  <c r="AP53" i="5" s="1"/>
  <c r="AO63" i="5"/>
  <c r="AP63" i="5" s="1"/>
  <c r="AO58" i="5"/>
  <c r="AP58" i="5" s="1"/>
  <c r="I50" i="5"/>
  <c r="J50" i="5" s="1"/>
  <c r="I49" i="5"/>
  <c r="J49" i="5" s="1"/>
  <c r="I48" i="5"/>
  <c r="J48" i="5" s="1"/>
  <c r="I47" i="5"/>
  <c r="J47" i="5" s="1"/>
  <c r="I46" i="5"/>
  <c r="I45" i="5"/>
  <c r="J45" i="5" s="1"/>
  <c r="I44" i="5"/>
  <c r="J44" i="5" s="1"/>
  <c r="I43" i="5"/>
  <c r="J43" i="5" s="1"/>
  <c r="I42" i="5"/>
  <c r="J42" i="5" s="1"/>
  <c r="I41" i="5"/>
  <c r="I40" i="5"/>
  <c r="I39" i="5"/>
  <c r="J39" i="5" s="1"/>
  <c r="I38" i="5"/>
  <c r="J38" i="5" s="1"/>
  <c r="I37" i="5"/>
  <c r="J37" i="5" s="1"/>
  <c r="I30" i="5"/>
  <c r="J30" i="5" s="1"/>
  <c r="I32" i="5"/>
  <c r="J32" i="5" s="1"/>
  <c r="I36" i="5"/>
  <c r="J36" i="5" s="1"/>
  <c r="I35" i="5"/>
  <c r="J35" i="5" s="1"/>
  <c r="I34" i="5"/>
  <c r="J34" i="5" s="1"/>
  <c r="I33" i="5"/>
  <c r="J33" i="5" s="1"/>
  <c r="I24" i="5"/>
  <c r="J24" i="5" s="1"/>
  <c r="I20" i="5"/>
  <c r="J20" i="5" s="1"/>
  <c r="I22" i="5"/>
  <c r="J22" i="5" s="1"/>
  <c r="I26" i="5"/>
  <c r="J26" i="5" s="1"/>
  <c r="I31" i="5"/>
  <c r="J31" i="5" s="1"/>
  <c r="I28" i="5"/>
  <c r="J28" i="5" s="1"/>
  <c r="I29" i="5"/>
  <c r="J29" i="5" s="1"/>
  <c r="I23" i="5"/>
  <c r="J23" i="5" s="1"/>
  <c r="I19" i="5"/>
  <c r="J19" i="5" s="1"/>
  <c r="I27" i="5"/>
  <c r="J27" i="5" s="1"/>
  <c r="I25" i="5"/>
  <c r="J25" i="5" s="1"/>
  <c r="I21" i="5"/>
  <c r="J21" i="5" s="1"/>
  <c r="L50" i="5"/>
  <c r="M50" i="5" s="1"/>
  <c r="L49" i="5"/>
  <c r="L48" i="5"/>
  <c r="M48" i="5" s="1"/>
  <c r="L47" i="5"/>
  <c r="M47" i="5" s="1"/>
  <c r="L46" i="5"/>
  <c r="M46" i="5" s="1"/>
  <c r="L45" i="5"/>
  <c r="M45" i="5" s="1"/>
  <c r="L44" i="5"/>
  <c r="M44" i="5" s="1"/>
  <c r="L43" i="5"/>
  <c r="M43" i="5" s="1"/>
  <c r="L42" i="5"/>
  <c r="M42" i="5" s="1"/>
  <c r="L41" i="5"/>
  <c r="M41" i="5" s="1"/>
  <c r="L40" i="5"/>
  <c r="M40" i="5" s="1"/>
  <c r="L39" i="5"/>
  <c r="M39" i="5" s="1"/>
  <c r="L38" i="5"/>
  <c r="M38" i="5" s="1"/>
  <c r="L37" i="5"/>
  <c r="L30" i="5"/>
  <c r="M30" i="5" s="1"/>
  <c r="L32" i="5"/>
  <c r="M32" i="5" s="1"/>
  <c r="L36" i="5"/>
  <c r="M36" i="5" s="1"/>
  <c r="L35" i="5"/>
  <c r="M35" i="5" s="1"/>
  <c r="L34" i="5"/>
  <c r="M34" i="5" s="1"/>
  <c r="L33" i="5"/>
  <c r="M33" i="5" s="1"/>
  <c r="L24" i="5"/>
  <c r="M24" i="5" s="1"/>
  <c r="L20" i="5"/>
  <c r="M20" i="5" s="1"/>
  <c r="L22" i="5"/>
  <c r="M22" i="5" s="1"/>
  <c r="L26" i="5"/>
  <c r="M26" i="5" s="1"/>
  <c r="L31" i="5"/>
  <c r="M31" i="5" s="1"/>
  <c r="L28" i="5"/>
  <c r="L29" i="5"/>
  <c r="M29" i="5" s="1"/>
  <c r="L23" i="5"/>
  <c r="M23" i="5" s="1"/>
  <c r="L19" i="5"/>
  <c r="M19" i="5" s="1"/>
  <c r="L27" i="5"/>
  <c r="M27" i="5" s="1"/>
  <c r="L25" i="5"/>
  <c r="M25" i="5" s="1"/>
  <c r="L21" i="5"/>
  <c r="M21" i="5" s="1"/>
  <c r="O50" i="5"/>
  <c r="P50" i="5" s="1"/>
  <c r="O49" i="5"/>
  <c r="P49" i="5" s="1"/>
  <c r="O48" i="5"/>
  <c r="P48" i="5" s="1"/>
  <c r="O47" i="5"/>
  <c r="P47" i="5" s="1"/>
  <c r="O46" i="5"/>
  <c r="P46" i="5" s="1"/>
  <c r="O45" i="5"/>
  <c r="O44" i="5"/>
  <c r="P44" i="5" s="1"/>
  <c r="O43" i="5"/>
  <c r="P43" i="5" s="1"/>
  <c r="O42" i="5"/>
  <c r="P42" i="5" s="1"/>
  <c r="O41" i="5"/>
  <c r="P41" i="5" s="1"/>
  <c r="O40" i="5"/>
  <c r="P40" i="5" s="1"/>
  <c r="O39" i="5"/>
  <c r="O38" i="5"/>
  <c r="P38" i="5" s="1"/>
  <c r="O37" i="5"/>
  <c r="P37" i="5" s="1"/>
  <c r="O30" i="5"/>
  <c r="P30" i="5" s="1"/>
  <c r="O32" i="5"/>
  <c r="P32" i="5" s="1"/>
  <c r="O36" i="5"/>
  <c r="P36" i="5" s="1"/>
  <c r="O35" i="5"/>
  <c r="O34" i="5"/>
  <c r="O33" i="5"/>
  <c r="P33" i="5" s="1"/>
  <c r="O24" i="5"/>
  <c r="P24" i="5" s="1"/>
  <c r="O20" i="5"/>
  <c r="P20" i="5" s="1"/>
  <c r="O22" i="5"/>
  <c r="P22" i="5" s="1"/>
  <c r="O26" i="5"/>
  <c r="P26" i="5" s="1"/>
  <c r="O31" i="5"/>
  <c r="P31" i="5" s="1"/>
  <c r="O28" i="5"/>
  <c r="O29" i="5"/>
  <c r="P29" i="5" s="1"/>
  <c r="O23" i="5"/>
  <c r="P23" i="5" s="1"/>
  <c r="O19" i="5"/>
  <c r="P19" i="5" s="1"/>
  <c r="O27" i="5"/>
  <c r="P27" i="5" s="1"/>
  <c r="O25" i="5"/>
  <c r="O21" i="5"/>
  <c r="P21" i="5" s="1"/>
  <c r="V50" i="5"/>
  <c r="W50" i="5" s="1"/>
  <c r="V49" i="5"/>
  <c r="W49" i="5" s="1"/>
  <c r="V48" i="5"/>
  <c r="W48" i="5" s="1"/>
  <c r="V47" i="5"/>
  <c r="W47" i="5" s="1"/>
  <c r="V46" i="5"/>
  <c r="W46" i="5" s="1"/>
  <c r="V45" i="5"/>
  <c r="W45" i="5" s="1"/>
  <c r="V44" i="5"/>
  <c r="W44" i="5" s="1"/>
  <c r="V43" i="5"/>
  <c r="W43" i="5" s="1"/>
  <c r="V42" i="5"/>
  <c r="W42" i="5" s="1"/>
  <c r="V41" i="5"/>
  <c r="V40" i="5"/>
  <c r="W40" i="5" s="1"/>
  <c r="V39" i="5"/>
  <c r="W39" i="5" s="1"/>
  <c r="V38" i="5"/>
  <c r="W38" i="5" s="1"/>
  <c r="V37" i="5"/>
  <c r="W37" i="5" s="1"/>
  <c r="V30" i="5"/>
  <c r="W30" i="5" s="1"/>
  <c r="V32" i="5"/>
  <c r="W32" i="5" s="1"/>
  <c r="V36" i="5"/>
  <c r="W36" i="5" s="1"/>
  <c r="V35" i="5"/>
  <c r="W35" i="5" s="1"/>
  <c r="V34" i="5"/>
  <c r="W34" i="5" s="1"/>
  <c r="V33" i="5"/>
  <c r="W33" i="5" s="1"/>
  <c r="V24" i="5"/>
  <c r="W24" i="5" s="1"/>
  <c r="V20" i="5"/>
  <c r="V22" i="5"/>
  <c r="W22" i="5" s="1"/>
  <c r="V26" i="5"/>
  <c r="W26" i="5" s="1"/>
  <c r="V31" i="5"/>
  <c r="W31" i="5" s="1"/>
  <c r="V28" i="5"/>
  <c r="W28" i="5" s="1"/>
  <c r="V29" i="5"/>
  <c r="W29" i="5" s="1"/>
  <c r="V23" i="5"/>
  <c r="W23" i="5" s="1"/>
  <c r="V19" i="5"/>
  <c r="W19" i="5" s="1"/>
  <c r="V27" i="5"/>
  <c r="W27" i="5" s="1"/>
  <c r="V25" i="5"/>
  <c r="W25" i="5" s="1"/>
  <c r="V21" i="5"/>
  <c r="W21" i="5" s="1"/>
  <c r="Y50" i="5"/>
  <c r="Z50" i="5" s="1"/>
  <c r="Y49" i="5"/>
  <c r="Y48" i="5"/>
  <c r="Y47" i="5"/>
  <c r="Z47" i="5" s="1"/>
  <c r="Y46" i="5"/>
  <c r="Z46" i="5" s="1"/>
  <c r="Y45" i="5"/>
  <c r="Z45" i="5" s="1"/>
  <c r="Y44" i="5"/>
  <c r="Z44" i="5" s="1"/>
  <c r="Y43" i="5"/>
  <c r="Z43" i="5" s="1"/>
  <c r="Y42" i="5"/>
  <c r="Z42" i="5" s="1"/>
  <c r="Y41" i="5"/>
  <c r="Z41" i="5" s="1"/>
  <c r="Y40" i="5"/>
  <c r="Z40" i="5" s="1"/>
  <c r="Y39" i="5"/>
  <c r="Z39" i="5" s="1"/>
  <c r="Y38" i="5"/>
  <c r="Z38" i="5" s="1"/>
  <c r="Y37" i="5"/>
  <c r="Y30" i="5"/>
  <c r="Y32" i="5"/>
  <c r="Z32" i="5" s="1"/>
  <c r="Y36" i="5"/>
  <c r="Z36" i="5" s="1"/>
  <c r="Y35" i="5"/>
  <c r="Z35" i="5" s="1"/>
  <c r="Y34" i="5"/>
  <c r="Z34" i="5" s="1"/>
  <c r="Y33" i="5"/>
  <c r="Z33" i="5" s="1"/>
  <c r="Y24" i="5"/>
  <c r="Z24" i="5" s="1"/>
  <c r="Y20" i="5"/>
  <c r="Z20" i="5" s="1"/>
  <c r="Y22" i="5"/>
  <c r="Z22" i="5" s="1"/>
  <c r="Y26" i="5"/>
  <c r="Z26" i="5" s="1"/>
  <c r="Y31" i="5"/>
  <c r="Z31" i="5" s="1"/>
  <c r="Y28" i="5"/>
  <c r="Z28" i="5" s="1"/>
  <c r="Y29" i="5"/>
  <c r="Z29" i="5" s="1"/>
  <c r="Y23" i="5"/>
  <c r="Z23" i="5" s="1"/>
  <c r="Y19" i="5"/>
  <c r="Z19" i="5" s="1"/>
  <c r="Y27" i="5"/>
  <c r="Z27" i="5" s="1"/>
  <c r="Y25" i="5"/>
  <c r="Z25" i="5" s="1"/>
  <c r="Y21" i="5"/>
  <c r="Z21" i="5" s="1"/>
  <c r="AB50" i="5"/>
  <c r="AC50" i="5" s="1"/>
  <c r="AB49" i="5"/>
  <c r="AC49" i="5" s="1"/>
  <c r="AB48" i="5"/>
  <c r="AC48" i="5" s="1"/>
  <c r="AB47" i="5"/>
  <c r="AC47" i="5" s="1"/>
  <c r="AB46" i="5"/>
  <c r="AC46" i="5" s="1"/>
  <c r="AB45" i="5"/>
  <c r="AB44" i="5"/>
  <c r="AB43" i="5"/>
  <c r="AC43" i="5" s="1"/>
  <c r="AB42" i="5"/>
  <c r="AC42" i="5" s="1"/>
  <c r="AB41" i="5"/>
  <c r="AC41" i="5" s="1"/>
  <c r="AB40" i="5"/>
  <c r="AC40" i="5" s="1"/>
  <c r="AB39" i="5"/>
  <c r="AC39" i="5" s="1"/>
  <c r="AB38" i="5"/>
  <c r="AC38" i="5" s="1"/>
  <c r="AB37" i="5"/>
  <c r="AC37" i="5" s="1"/>
  <c r="AB30" i="5"/>
  <c r="AC30" i="5" s="1"/>
  <c r="AB32" i="5"/>
  <c r="AC32" i="5" s="1"/>
  <c r="AB36" i="5"/>
  <c r="AC36" i="5" s="1"/>
  <c r="AB35" i="5"/>
  <c r="AB34" i="5"/>
  <c r="AC34" i="5" s="1"/>
  <c r="AB33" i="5"/>
  <c r="AC33" i="5" s="1"/>
  <c r="AB24" i="5"/>
  <c r="AC24" i="5" s="1"/>
  <c r="AB20" i="5"/>
  <c r="AC20" i="5" s="1"/>
  <c r="AB22" i="5"/>
  <c r="AC22" i="5" s="1"/>
  <c r="AB26" i="5"/>
  <c r="AC26" i="5" s="1"/>
  <c r="AB31" i="5"/>
  <c r="AC31" i="5" s="1"/>
  <c r="AB28" i="5"/>
  <c r="AC28" i="5" s="1"/>
  <c r="AB29" i="5"/>
  <c r="AC29" i="5" s="1"/>
  <c r="AB23" i="5"/>
  <c r="AC23" i="5" s="1"/>
  <c r="AB19" i="5"/>
  <c r="AC19" i="5" s="1"/>
  <c r="AB27" i="5"/>
  <c r="AB25" i="5"/>
  <c r="AB21" i="5"/>
  <c r="AC21" i="5" s="1"/>
  <c r="AI50" i="5"/>
  <c r="AJ50" i="5" s="1"/>
  <c r="AI49" i="5"/>
  <c r="AJ49" i="5" s="1"/>
  <c r="AI48" i="5"/>
  <c r="AJ48" i="5" s="1"/>
  <c r="AI47" i="5"/>
  <c r="AJ47" i="5" s="1"/>
  <c r="AI46" i="5"/>
  <c r="AJ46" i="5" s="1"/>
  <c r="AI45" i="5"/>
  <c r="AJ45" i="5" s="1"/>
  <c r="AI44" i="5"/>
  <c r="AJ44" i="5" s="1"/>
  <c r="AI43" i="5"/>
  <c r="AJ43" i="5" s="1"/>
  <c r="AI42" i="5"/>
  <c r="AJ42" i="5" s="1"/>
  <c r="AI41" i="5"/>
  <c r="AI40" i="5"/>
  <c r="AI39" i="5"/>
  <c r="AJ39" i="5" s="1"/>
  <c r="AI38" i="5"/>
  <c r="AJ38" i="5" s="1"/>
  <c r="AI37" i="5"/>
  <c r="AJ37" i="5" s="1"/>
  <c r="AI30" i="5"/>
  <c r="AI32" i="5"/>
  <c r="AJ32" i="5" s="1"/>
  <c r="AI36" i="5"/>
  <c r="AJ36" i="5" s="1"/>
  <c r="AI35" i="5"/>
  <c r="AJ35" i="5" s="1"/>
  <c r="AI34" i="5"/>
  <c r="AJ34" i="5" s="1"/>
  <c r="AI33" i="5"/>
  <c r="AJ33" i="5" s="1"/>
  <c r="AI24" i="5"/>
  <c r="AJ24" i="5" s="1"/>
  <c r="AI20" i="5"/>
  <c r="AI22" i="5"/>
  <c r="AJ22" i="5" s="1"/>
  <c r="AI26" i="5"/>
  <c r="AJ26" i="5" s="1"/>
  <c r="AI31" i="5"/>
  <c r="AJ31" i="5" s="1"/>
  <c r="AI28" i="5"/>
  <c r="AJ28" i="5" s="1"/>
  <c r="AI29" i="5"/>
  <c r="AJ29" i="5" s="1"/>
  <c r="AI23" i="5"/>
  <c r="AJ23" i="5" s="1"/>
  <c r="AI19" i="5"/>
  <c r="AI27" i="5"/>
  <c r="AJ27" i="5" s="1"/>
  <c r="AI25" i="5"/>
  <c r="AJ25" i="5" s="1"/>
  <c r="AI21" i="5"/>
  <c r="AJ21" i="5" s="1"/>
  <c r="AL50" i="5"/>
  <c r="AM50" i="5" s="1"/>
  <c r="AL49" i="5"/>
  <c r="AL48" i="5"/>
  <c r="AL47" i="5"/>
  <c r="AM47" i="5" s="1"/>
  <c r="AL46" i="5"/>
  <c r="AM46" i="5" s="1"/>
  <c r="AL45" i="5"/>
  <c r="AM45" i="5" s="1"/>
  <c r="AL44" i="5"/>
  <c r="AM44" i="5" s="1"/>
  <c r="AL43" i="5"/>
  <c r="AM43" i="5" s="1"/>
  <c r="AL42" i="5"/>
  <c r="AM42" i="5" s="1"/>
  <c r="AL41" i="5"/>
  <c r="AM41" i="5" s="1"/>
  <c r="AL40" i="5"/>
  <c r="AM40" i="5" s="1"/>
  <c r="AL39" i="5"/>
  <c r="AM39" i="5" s="1"/>
  <c r="AL38" i="5"/>
  <c r="AM38" i="5" s="1"/>
  <c r="AL37" i="5"/>
  <c r="AL30" i="5"/>
  <c r="AM30" i="5" s="1"/>
  <c r="AL32" i="5"/>
  <c r="AM32" i="5" s="1"/>
  <c r="AL36" i="5"/>
  <c r="AM36" i="5" s="1"/>
  <c r="AL35" i="5"/>
  <c r="AM35" i="5" s="1"/>
  <c r="AL34" i="5"/>
  <c r="AM34" i="5" s="1"/>
  <c r="AL33" i="5"/>
  <c r="AM33" i="5" s="1"/>
  <c r="AL24" i="5"/>
  <c r="AM24" i="5" s="1"/>
  <c r="AL20" i="5"/>
  <c r="AM20" i="5" s="1"/>
  <c r="AL22" i="5"/>
  <c r="AL26" i="5"/>
  <c r="AM26" i="5" s="1"/>
  <c r="AL31" i="5"/>
  <c r="AM31" i="5" s="1"/>
  <c r="AL28" i="5"/>
  <c r="AL29" i="5"/>
  <c r="AL23" i="5"/>
  <c r="AM23" i="5" s="1"/>
  <c r="AL19" i="5"/>
  <c r="AM19" i="5" s="1"/>
  <c r="AL27" i="5"/>
  <c r="AM27" i="5" s="1"/>
  <c r="AL25" i="5"/>
  <c r="AM25" i="5" s="1"/>
  <c r="AL21" i="5"/>
  <c r="AM21" i="5" s="1"/>
  <c r="AO50" i="5"/>
  <c r="AP50" i="5" s="1"/>
  <c r="AO49" i="5"/>
  <c r="AP49" i="5" s="1"/>
  <c r="AO48" i="5"/>
  <c r="AP48" i="5" s="1"/>
  <c r="AO47" i="5"/>
  <c r="AP47" i="5" s="1"/>
  <c r="AO46" i="5"/>
  <c r="AP46" i="5" s="1"/>
  <c r="AO45" i="5"/>
  <c r="AP45" i="5" s="1"/>
  <c r="AO44" i="5"/>
  <c r="AO43" i="5"/>
  <c r="AP43" i="5" s="1"/>
  <c r="AO42" i="5"/>
  <c r="AP42" i="5" s="1"/>
  <c r="AO41" i="5"/>
  <c r="AP41" i="5" s="1"/>
  <c r="AO40" i="5"/>
  <c r="AP40" i="5" s="1"/>
  <c r="AO39" i="5"/>
  <c r="AP39" i="5" s="1"/>
  <c r="AO38" i="5"/>
  <c r="AP38" i="5" s="1"/>
  <c r="AO37" i="5"/>
  <c r="AP37" i="5" s="1"/>
  <c r="AO30" i="5"/>
  <c r="AP30" i="5" s="1"/>
  <c r="AO32" i="5"/>
  <c r="AP32" i="5" s="1"/>
  <c r="AO36" i="5"/>
  <c r="AP36" i="5" s="1"/>
  <c r="AO35" i="5"/>
  <c r="AP35" i="5" s="1"/>
  <c r="AO34" i="5"/>
  <c r="AP34" i="5" s="1"/>
  <c r="AO33" i="5"/>
  <c r="AP33" i="5" s="1"/>
  <c r="AO24" i="5"/>
  <c r="AP24" i="5" s="1"/>
  <c r="AO20" i="5"/>
  <c r="AP20" i="5" s="1"/>
  <c r="AO22" i="5"/>
  <c r="AO26" i="5"/>
  <c r="AP26" i="5" s="1"/>
  <c r="AO31" i="5"/>
  <c r="AP31" i="5" s="1"/>
  <c r="AO28" i="5"/>
  <c r="AP28" i="5" s="1"/>
  <c r="AO29" i="5"/>
  <c r="AP29" i="5" s="1"/>
  <c r="AO23" i="5"/>
  <c r="AP23" i="5" s="1"/>
  <c r="AO19" i="5"/>
  <c r="AP19" i="5" s="1"/>
  <c r="AO27" i="5"/>
  <c r="AO25" i="5"/>
  <c r="AP25" i="5" s="1"/>
  <c r="AO21" i="5"/>
  <c r="AP21" i="5" s="1"/>
  <c r="BB32" i="6"/>
  <c r="BC32" i="6" s="1"/>
  <c r="BB30" i="6"/>
  <c r="BC30" i="6" s="1"/>
  <c r="I16" i="5"/>
  <c r="J16" i="5" s="1"/>
  <c r="I15" i="5"/>
  <c r="J15" i="5" s="1"/>
  <c r="I14" i="5"/>
  <c r="J14" i="5" s="1"/>
  <c r="I13" i="5"/>
  <c r="J13" i="5" s="1"/>
  <c r="I12" i="5"/>
  <c r="J12" i="5" s="1"/>
  <c r="I11" i="5"/>
  <c r="J11" i="5" s="1"/>
  <c r="I10" i="5"/>
  <c r="J10" i="5" s="1"/>
  <c r="I9" i="5"/>
  <c r="I7" i="5"/>
  <c r="J7" i="5" s="1"/>
  <c r="I4" i="5"/>
  <c r="J4" i="5" s="1"/>
  <c r="I5" i="5"/>
  <c r="J5" i="5" s="1"/>
  <c r="I8" i="5"/>
  <c r="J8" i="5" s="1"/>
  <c r="I6" i="5"/>
  <c r="L16" i="5"/>
  <c r="L15" i="5"/>
  <c r="M15" i="5" s="1"/>
  <c r="L14" i="5"/>
  <c r="M14" i="5" s="1"/>
  <c r="L13" i="5"/>
  <c r="M13" i="5" s="1"/>
  <c r="L12" i="5"/>
  <c r="M12" i="5" s="1"/>
  <c r="L11" i="5"/>
  <c r="M11" i="5" s="1"/>
  <c r="L10" i="5"/>
  <c r="M10" i="5" s="1"/>
  <c r="L9" i="5"/>
  <c r="M9" i="5" s="1"/>
  <c r="L7" i="5"/>
  <c r="M7" i="5" s="1"/>
  <c r="L4" i="5"/>
  <c r="M4" i="5" s="1"/>
  <c r="L5" i="5"/>
  <c r="M5" i="5" s="1"/>
  <c r="L8" i="5"/>
  <c r="M8" i="5" s="1"/>
  <c r="L6" i="5"/>
  <c r="M6" i="5" s="1"/>
  <c r="O16" i="5"/>
  <c r="P16" i="5" s="1"/>
  <c r="O15" i="5"/>
  <c r="P15" i="5" s="1"/>
  <c r="O14" i="5"/>
  <c r="P14" i="5" s="1"/>
  <c r="O13" i="5"/>
  <c r="P13" i="5" s="1"/>
  <c r="O12" i="5"/>
  <c r="P12" i="5" s="1"/>
  <c r="O11" i="5"/>
  <c r="P11" i="5" s="1"/>
  <c r="O10" i="5"/>
  <c r="P10" i="5" s="1"/>
  <c r="O9" i="5"/>
  <c r="P9" i="5" s="1"/>
  <c r="O7" i="5"/>
  <c r="P7" i="5" s="1"/>
  <c r="O4" i="5"/>
  <c r="P4" i="5" s="1"/>
  <c r="O5" i="5"/>
  <c r="P5" i="5" s="1"/>
  <c r="O8" i="5"/>
  <c r="P8" i="5" s="1"/>
  <c r="O6" i="5"/>
  <c r="P6" i="5" s="1"/>
  <c r="V16" i="5"/>
  <c r="W16" i="5" s="1"/>
  <c r="V15" i="5"/>
  <c r="W15" i="5" s="1"/>
  <c r="V14" i="5"/>
  <c r="W14" i="5" s="1"/>
  <c r="V13" i="5"/>
  <c r="W13" i="5" s="1"/>
  <c r="V12" i="5"/>
  <c r="W12" i="5" s="1"/>
  <c r="V11" i="5"/>
  <c r="W11" i="5" s="1"/>
  <c r="V10" i="5"/>
  <c r="W10" i="5" s="1"/>
  <c r="V9" i="5"/>
  <c r="W9" i="5" s="1"/>
  <c r="V7" i="5"/>
  <c r="W7" i="5" s="1"/>
  <c r="V4" i="5"/>
  <c r="V5" i="5"/>
  <c r="W5" i="5" s="1"/>
  <c r="V8" i="5"/>
  <c r="W8" i="5" s="1"/>
  <c r="V6" i="5"/>
  <c r="W6" i="5" s="1"/>
  <c r="Y16" i="5"/>
  <c r="Z16" i="5" s="1"/>
  <c r="Y15" i="5"/>
  <c r="Z15" i="5" s="1"/>
  <c r="Y14" i="5"/>
  <c r="Z14" i="5" s="1"/>
  <c r="Y13" i="5"/>
  <c r="Z13" i="5" s="1"/>
  <c r="Y12" i="5"/>
  <c r="Z12" i="5" s="1"/>
  <c r="Y11" i="5"/>
  <c r="Z11" i="5" s="1"/>
  <c r="Y10" i="5"/>
  <c r="Z10" i="5" s="1"/>
  <c r="Y9" i="5"/>
  <c r="Z9" i="5" s="1"/>
  <c r="Y7" i="5"/>
  <c r="Y4" i="5"/>
  <c r="Z4" i="5" s="1"/>
  <c r="Y5" i="5"/>
  <c r="Z5" i="5" s="1"/>
  <c r="Y8" i="5"/>
  <c r="Z8" i="5" s="1"/>
  <c r="Y6" i="5"/>
  <c r="Z6" i="5" s="1"/>
  <c r="AB16" i="5"/>
  <c r="AC16" i="5" s="1"/>
  <c r="AB15" i="5"/>
  <c r="AC15" i="5" s="1"/>
  <c r="AB14" i="5"/>
  <c r="AC14" i="5" s="1"/>
  <c r="AB13" i="5"/>
  <c r="AC13" i="5" s="1"/>
  <c r="AB12" i="5"/>
  <c r="AC12" i="5" s="1"/>
  <c r="AB11" i="5"/>
  <c r="AC11" i="5" s="1"/>
  <c r="AB10" i="5"/>
  <c r="AC10" i="5" s="1"/>
  <c r="AB9" i="5"/>
  <c r="AB7" i="5"/>
  <c r="AC7" i="5" s="1"/>
  <c r="AB4" i="5"/>
  <c r="AC4" i="5" s="1"/>
  <c r="AB5" i="5"/>
  <c r="AC5" i="5" s="1"/>
  <c r="AB8" i="5"/>
  <c r="AC8" i="5" s="1"/>
  <c r="AB6" i="5"/>
  <c r="AC6" i="5" s="1"/>
  <c r="AI16" i="5"/>
  <c r="AJ16" i="5" s="1"/>
  <c r="AI15" i="5"/>
  <c r="AJ15" i="5" s="1"/>
  <c r="AI14" i="5"/>
  <c r="AJ14" i="5" s="1"/>
  <c r="AI13" i="5"/>
  <c r="AJ13" i="5" s="1"/>
  <c r="AI12" i="5"/>
  <c r="AJ12" i="5" s="1"/>
  <c r="AI11" i="5"/>
  <c r="AJ11" i="5" s="1"/>
  <c r="AI10" i="5"/>
  <c r="AJ10" i="5" s="1"/>
  <c r="AI9" i="5"/>
  <c r="AJ9" i="5" s="1"/>
  <c r="AI7" i="5"/>
  <c r="AJ7" i="5" s="1"/>
  <c r="AI4" i="5"/>
  <c r="AJ4" i="5" s="1"/>
  <c r="AI5" i="5"/>
  <c r="AJ5" i="5" s="1"/>
  <c r="AI8" i="5"/>
  <c r="AJ8" i="5" s="1"/>
  <c r="AI6" i="5"/>
  <c r="AJ6" i="5" s="1"/>
  <c r="AL16" i="5"/>
  <c r="AL15" i="5"/>
  <c r="AM15" i="5" s="1"/>
  <c r="AL14" i="5"/>
  <c r="AM14" i="5" s="1"/>
  <c r="AL13" i="5"/>
  <c r="AM13" i="5" s="1"/>
  <c r="AL12" i="5"/>
  <c r="AM12" i="5" s="1"/>
  <c r="AL11" i="5"/>
  <c r="AL10" i="5"/>
  <c r="AM10" i="5" s="1"/>
  <c r="AL9" i="5"/>
  <c r="AM9" i="5" s="1"/>
  <c r="AL7" i="5"/>
  <c r="AM7" i="5" s="1"/>
  <c r="AL4" i="5"/>
  <c r="AM4" i="5" s="1"/>
  <c r="AL5" i="5"/>
  <c r="AM5" i="5" s="1"/>
  <c r="AL8" i="5"/>
  <c r="AM8" i="5" s="1"/>
  <c r="AL6" i="5"/>
  <c r="AM6" i="5" s="1"/>
  <c r="AO16" i="5"/>
  <c r="AP16" i="5" s="1"/>
  <c r="AO15" i="5"/>
  <c r="AP15" i="5" s="1"/>
  <c r="AO14" i="5"/>
  <c r="AP14" i="5" s="1"/>
  <c r="AO13" i="5"/>
  <c r="AP13" i="5" s="1"/>
  <c r="AO12" i="5"/>
  <c r="AO11" i="5"/>
  <c r="AO10" i="5"/>
  <c r="AP10" i="5" s="1"/>
  <c r="AO9" i="5"/>
  <c r="AP9" i="5" s="1"/>
  <c r="AO7" i="5"/>
  <c r="AP7" i="5" s="1"/>
  <c r="AO4" i="5"/>
  <c r="AP4" i="5" s="1"/>
  <c r="AO5" i="5"/>
  <c r="AP5" i="5" s="1"/>
  <c r="AO8" i="5"/>
  <c r="AO6" i="5"/>
  <c r="AP6" i="5" s="1"/>
  <c r="CB96" i="5"/>
  <c r="CB95" i="5"/>
  <c r="CC95" i="5" s="1"/>
  <c r="CB94" i="5"/>
  <c r="CC94" i="5" s="1"/>
  <c r="CB93" i="5"/>
  <c r="CC93" i="5" s="1"/>
  <c r="CB92" i="5"/>
  <c r="CC92" i="5" s="1"/>
  <c r="CB91" i="5"/>
  <c r="CC91" i="5" s="1"/>
  <c r="CB90" i="5"/>
  <c r="CB89" i="5"/>
  <c r="CC89" i="5" s="1"/>
  <c r="CB88" i="5"/>
  <c r="CC88" i="5" s="1"/>
  <c r="CB86" i="5"/>
  <c r="CC86" i="5" s="1"/>
  <c r="CB87" i="5"/>
  <c r="CC87" i="5" s="1"/>
  <c r="CB85" i="5"/>
  <c r="CC85" i="5" s="1"/>
  <c r="BY96" i="5"/>
  <c r="BZ96" i="5" s="1"/>
  <c r="BY95" i="5"/>
  <c r="BZ95" i="5" s="1"/>
  <c r="BY94" i="5"/>
  <c r="BZ94" i="5" s="1"/>
  <c r="BY93" i="5"/>
  <c r="BZ93" i="5" s="1"/>
  <c r="BY92" i="5"/>
  <c r="BZ92" i="5" s="1"/>
  <c r="BY91" i="5"/>
  <c r="BZ91" i="5" s="1"/>
  <c r="BY90" i="5"/>
  <c r="BZ90" i="5" s="1"/>
  <c r="BY89" i="5"/>
  <c r="BZ89" i="5" s="1"/>
  <c r="BY88" i="5"/>
  <c r="BY86" i="5"/>
  <c r="BY87" i="5"/>
  <c r="BZ87" i="5" s="1"/>
  <c r="BY85" i="5"/>
  <c r="BZ85" i="5" s="1"/>
  <c r="BV96" i="5"/>
  <c r="BV95" i="5"/>
  <c r="BW95" i="5" s="1"/>
  <c r="BV94" i="5"/>
  <c r="BW94" i="5" s="1"/>
  <c r="BV93" i="5"/>
  <c r="BW93" i="5" s="1"/>
  <c r="BV92" i="5"/>
  <c r="BW92" i="5" s="1"/>
  <c r="BV91" i="5"/>
  <c r="BV90" i="5"/>
  <c r="BW90" i="5" s="1"/>
  <c r="BV89" i="5"/>
  <c r="BW89" i="5" s="1"/>
  <c r="BV88" i="5"/>
  <c r="BV86" i="5"/>
  <c r="BV87" i="5"/>
  <c r="BW87" i="5" s="1"/>
  <c r="BV85" i="5"/>
  <c r="BW85" i="5" s="1"/>
  <c r="BO96" i="5"/>
  <c r="BO95" i="5"/>
  <c r="BP95" i="5" s="1"/>
  <c r="BO94" i="5"/>
  <c r="BP94" i="5" s="1"/>
  <c r="BO93" i="5"/>
  <c r="BO92" i="5"/>
  <c r="BP92" i="5" s="1"/>
  <c r="BO91" i="5"/>
  <c r="BP91" i="5" s="1"/>
  <c r="BO90" i="5"/>
  <c r="BP90" i="5" s="1"/>
  <c r="BO89" i="5"/>
  <c r="BP89" i="5" s="1"/>
  <c r="BO88" i="5"/>
  <c r="BP88" i="5" s="1"/>
  <c r="BO86" i="5"/>
  <c r="BP86" i="5" s="1"/>
  <c r="BO87" i="5"/>
  <c r="BO85" i="5"/>
  <c r="BP85" i="5" s="1"/>
  <c r="BL96" i="5"/>
  <c r="BL95" i="5"/>
  <c r="BL94" i="5"/>
  <c r="BM94" i="5" s="1"/>
  <c r="BL93" i="5"/>
  <c r="BL92" i="5"/>
  <c r="BM92" i="5" s="1"/>
  <c r="BL91" i="5"/>
  <c r="BM91" i="5" s="1"/>
  <c r="BL90" i="5"/>
  <c r="BM90" i="5" s="1"/>
  <c r="BL89" i="5"/>
  <c r="BM89" i="5" s="1"/>
  <c r="BL88" i="5"/>
  <c r="BM88" i="5" s="1"/>
  <c r="BL86" i="5"/>
  <c r="BL87" i="5"/>
  <c r="BL85" i="5"/>
  <c r="BM85" i="5" s="1"/>
  <c r="BI96" i="5"/>
  <c r="BJ96" i="5" s="1"/>
  <c r="BI95" i="5"/>
  <c r="BI94" i="5"/>
  <c r="BJ94" i="5" s="1"/>
  <c r="BI93" i="5"/>
  <c r="BI92" i="5"/>
  <c r="BJ92" i="5" s="1"/>
  <c r="BI91" i="5"/>
  <c r="BJ91" i="5" s="1"/>
  <c r="BI90" i="5"/>
  <c r="BJ90" i="5" s="1"/>
  <c r="BI89" i="5"/>
  <c r="BJ89" i="5" s="1"/>
  <c r="BI88" i="5"/>
  <c r="BJ88" i="5" s="1"/>
  <c r="BI86" i="5"/>
  <c r="BJ86" i="5" s="1"/>
  <c r="BI87" i="5"/>
  <c r="BI85" i="5"/>
  <c r="BJ85" i="5" s="1"/>
  <c r="CB82" i="5"/>
  <c r="CB81" i="5"/>
  <c r="CC81" i="5" s="1"/>
  <c r="CB80" i="5"/>
  <c r="CC80" i="5" s="1"/>
  <c r="CB79" i="5"/>
  <c r="CC79" i="5" s="1"/>
  <c r="CB78" i="5"/>
  <c r="CC78" i="5" s="1"/>
  <c r="CB77" i="5"/>
  <c r="CC77" i="5" s="1"/>
  <c r="CB76" i="5"/>
  <c r="CB75" i="5"/>
  <c r="CC75" i="5" s="1"/>
  <c r="CB74" i="5"/>
  <c r="CB73" i="5"/>
  <c r="CC73" i="5" s="1"/>
  <c r="CB72" i="5"/>
  <c r="CC72" i="5" s="1"/>
  <c r="CB71" i="5"/>
  <c r="CC71" i="5" s="1"/>
  <c r="CB70" i="5"/>
  <c r="CC70" i="5" s="1"/>
  <c r="CB69" i="5"/>
  <c r="CC69" i="5" s="1"/>
  <c r="CB68" i="5"/>
  <c r="CC68" i="5" s="1"/>
  <c r="CB67" i="5"/>
  <c r="CC67" i="5" s="1"/>
  <c r="CB66" i="5"/>
  <c r="CB65" i="5"/>
  <c r="CC65" i="5" s="1"/>
  <c r="CB64" i="5"/>
  <c r="CC64" i="5" s="1"/>
  <c r="CB57" i="5"/>
  <c r="CC57" i="5" s="1"/>
  <c r="CB59" i="5"/>
  <c r="CB62" i="5"/>
  <c r="CC62" i="5" s="1"/>
  <c r="CB54" i="5"/>
  <c r="CC54" i="5" s="1"/>
  <c r="CB60" i="5"/>
  <c r="CC60" i="5" s="1"/>
  <c r="CB61" i="5"/>
  <c r="CB55" i="5"/>
  <c r="CC55" i="5" s="1"/>
  <c r="CB56" i="5"/>
  <c r="CC56" i="5" s="1"/>
  <c r="CB53" i="5"/>
  <c r="CC53" i="5" s="1"/>
  <c r="CB63" i="5"/>
  <c r="CC63" i="5" s="1"/>
  <c r="CB58" i="5"/>
  <c r="CC58" i="5" s="1"/>
  <c r="BY82" i="5"/>
  <c r="BZ82" i="5" s="1"/>
  <c r="BY81" i="5"/>
  <c r="BZ81" i="5" s="1"/>
  <c r="BY80" i="5"/>
  <c r="BZ80" i="5" s="1"/>
  <c r="BY79" i="5"/>
  <c r="BZ79" i="5" s="1"/>
  <c r="BY78" i="5"/>
  <c r="BZ78" i="5" s="1"/>
  <c r="BY77" i="5"/>
  <c r="BZ77" i="5" s="1"/>
  <c r="BY76" i="5"/>
  <c r="BZ76" i="5" s="1"/>
  <c r="BY75" i="5"/>
  <c r="BZ75" i="5" s="1"/>
  <c r="BY74" i="5"/>
  <c r="BY73" i="5"/>
  <c r="BZ73" i="5" s="1"/>
  <c r="BY72" i="5"/>
  <c r="BZ72" i="5" s="1"/>
  <c r="BY71" i="5"/>
  <c r="BZ71" i="5" s="1"/>
  <c r="BY70" i="5"/>
  <c r="BZ70" i="5" s="1"/>
  <c r="BY69" i="5"/>
  <c r="BZ69" i="5" s="1"/>
  <c r="BY68" i="5"/>
  <c r="BZ68" i="5" s="1"/>
  <c r="BY67" i="5"/>
  <c r="BZ67" i="5" s="1"/>
  <c r="BY66" i="5"/>
  <c r="BZ66" i="5" s="1"/>
  <c r="BY65" i="5"/>
  <c r="BZ65" i="5" s="1"/>
  <c r="BY64" i="5"/>
  <c r="BZ64" i="5" s="1"/>
  <c r="BY57" i="5"/>
  <c r="BZ57" i="5" s="1"/>
  <c r="BY59" i="5"/>
  <c r="BZ59" i="5" s="1"/>
  <c r="BY62" i="5"/>
  <c r="BZ62" i="5" s="1"/>
  <c r="BY54" i="5"/>
  <c r="BZ54" i="5" s="1"/>
  <c r="BY60" i="5"/>
  <c r="BZ60" i="5" s="1"/>
  <c r="BY61" i="5"/>
  <c r="BZ61" i="5" s="1"/>
  <c r="BY55" i="5"/>
  <c r="BZ55" i="5" s="1"/>
  <c r="BY56" i="5"/>
  <c r="BZ56" i="5" s="1"/>
  <c r="BY53" i="5"/>
  <c r="BY63" i="5"/>
  <c r="BZ63" i="5" s="1"/>
  <c r="BY58" i="5"/>
  <c r="BZ58" i="5" s="1"/>
  <c r="BV82" i="5"/>
  <c r="BW82" i="5" s="1"/>
  <c r="BV81" i="5"/>
  <c r="BW81" i="5" s="1"/>
  <c r="BV80" i="5"/>
  <c r="BW80" i="5" s="1"/>
  <c r="BV79" i="5"/>
  <c r="BW79" i="5" s="1"/>
  <c r="BV78" i="5"/>
  <c r="BW78" i="5" s="1"/>
  <c r="BV77" i="5"/>
  <c r="BV76" i="5"/>
  <c r="BW76" i="5" s="1"/>
  <c r="BV75" i="5"/>
  <c r="BW75" i="5" s="1"/>
  <c r="BV74" i="5"/>
  <c r="BV73" i="5"/>
  <c r="BW73" i="5" s="1"/>
  <c r="BV72" i="5"/>
  <c r="BV71" i="5"/>
  <c r="BW71" i="5" s="1"/>
  <c r="BV70" i="5"/>
  <c r="BW70" i="5" s="1"/>
  <c r="BV69" i="5"/>
  <c r="BV68" i="5"/>
  <c r="BV67" i="5"/>
  <c r="BV66" i="5"/>
  <c r="BW66" i="5" s="1"/>
  <c r="BV65" i="5"/>
  <c r="BW65" i="5" s="1"/>
  <c r="BV64" i="5"/>
  <c r="BW64" i="5" s="1"/>
  <c r="BV57" i="5"/>
  <c r="BW57" i="5" s="1"/>
  <c r="BV59" i="5"/>
  <c r="BV62" i="5"/>
  <c r="BW62" i="5" s="1"/>
  <c r="BV54" i="5"/>
  <c r="BV60" i="5"/>
  <c r="BW60" i="5" s="1"/>
  <c r="BV61" i="5"/>
  <c r="BW61" i="5" s="1"/>
  <c r="BV55" i="5"/>
  <c r="BV56" i="5"/>
  <c r="BV53" i="5"/>
  <c r="BW53" i="5" s="1"/>
  <c r="BV63" i="5"/>
  <c r="BW63" i="5" s="1"/>
  <c r="BV58" i="5"/>
  <c r="BW58" i="5" s="1"/>
  <c r="BI82" i="5"/>
  <c r="BJ82" i="5" s="1"/>
  <c r="BI81" i="5"/>
  <c r="BJ81" i="5" s="1"/>
  <c r="BI80" i="5"/>
  <c r="BJ80" i="5" s="1"/>
  <c r="BI79" i="5"/>
  <c r="BI78" i="5"/>
  <c r="BJ78" i="5" s="1"/>
  <c r="BI77" i="5"/>
  <c r="BJ77" i="5" s="1"/>
  <c r="BI76" i="5"/>
  <c r="BJ76" i="5" s="1"/>
  <c r="BI75" i="5"/>
  <c r="BJ75" i="5" s="1"/>
  <c r="BI74" i="5"/>
  <c r="BJ74" i="5" s="1"/>
  <c r="BI73" i="5"/>
  <c r="BJ73" i="5" s="1"/>
  <c r="BI72" i="5"/>
  <c r="BJ72" i="5" s="1"/>
  <c r="BI71" i="5"/>
  <c r="BJ71" i="5" s="1"/>
  <c r="BI70" i="5"/>
  <c r="BJ70" i="5" s="1"/>
  <c r="BI69" i="5"/>
  <c r="BJ69" i="5" s="1"/>
  <c r="BI68" i="5"/>
  <c r="BJ68" i="5" s="1"/>
  <c r="BI67" i="5"/>
  <c r="BI66" i="5"/>
  <c r="BJ66" i="5" s="1"/>
  <c r="BI65" i="5"/>
  <c r="BJ65" i="5" s="1"/>
  <c r="BI64" i="5"/>
  <c r="BJ64" i="5" s="1"/>
  <c r="BI57" i="5"/>
  <c r="BJ57" i="5" s="1"/>
  <c r="BI59" i="5"/>
  <c r="BJ59" i="5" s="1"/>
  <c r="BI62" i="5"/>
  <c r="BJ62" i="5" s="1"/>
  <c r="BI54" i="5"/>
  <c r="BJ54" i="5" s="1"/>
  <c r="BI60" i="5"/>
  <c r="BJ60" i="5" s="1"/>
  <c r="BI61" i="5"/>
  <c r="BJ61" i="5" s="1"/>
  <c r="BI55" i="5"/>
  <c r="BJ55" i="5" s="1"/>
  <c r="BI56" i="5"/>
  <c r="BJ56" i="5" s="1"/>
  <c r="BI53" i="5"/>
  <c r="BI63" i="5"/>
  <c r="BJ63" i="5" s="1"/>
  <c r="BI58" i="5"/>
  <c r="BJ58" i="5" s="1"/>
  <c r="BO82" i="5"/>
  <c r="BP82" i="5" s="1"/>
  <c r="BO81" i="5"/>
  <c r="BP81" i="5" s="1"/>
  <c r="BO80" i="5"/>
  <c r="BP80" i="5" s="1"/>
  <c r="BO79" i="5"/>
  <c r="BP79" i="5" s="1"/>
  <c r="BO78" i="5"/>
  <c r="BP78" i="5" s="1"/>
  <c r="BO77" i="5"/>
  <c r="BP77" i="5" s="1"/>
  <c r="BO76" i="5"/>
  <c r="BP76" i="5" s="1"/>
  <c r="BO75" i="5"/>
  <c r="BP75" i="5" s="1"/>
  <c r="BO74" i="5"/>
  <c r="BP74" i="5" s="1"/>
  <c r="BO73" i="5"/>
  <c r="BP73" i="5" s="1"/>
  <c r="BO72" i="5"/>
  <c r="BP72" i="5" s="1"/>
  <c r="BO71" i="5"/>
  <c r="BO70" i="5"/>
  <c r="BP70" i="5" s="1"/>
  <c r="BO69" i="5"/>
  <c r="BP69" i="5" s="1"/>
  <c r="BO68" i="5"/>
  <c r="BP68" i="5" s="1"/>
  <c r="BO67" i="5"/>
  <c r="BP67" i="5" s="1"/>
  <c r="BO66" i="5"/>
  <c r="BP66" i="5" s="1"/>
  <c r="BO65" i="5"/>
  <c r="BP65" i="5" s="1"/>
  <c r="BO64" i="5"/>
  <c r="BP64" i="5" s="1"/>
  <c r="BO57" i="5"/>
  <c r="BP57" i="5" s="1"/>
  <c r="BO59" i="5"/>
  <c r="BP59" i="5" s="1"/>
  <c r="BO62" i="5"/>
  <c r="BP62" i="5" s="1"/>
  <c r="BO54" i="5"/>
  <c r="BP54" i="5" s="1"/>
  <c r="BO60" i="5"/>
  <c r="BO61" i="5"/>
  <c r="BP61" i="5" s="1"/>
  <c r="BO55" i="5"/>
  <c r="BP55" i="5" s="1"/>
  <c r="BO56" i="5"/>
  <c r="BP56" i="5" s="1"/>
  <c r="BO53" i="5"/>
  <c r="BP53" i="5" s="1"/>
  <c r="BO63" i="5"/>
  <c r="BP63" i="5" s="1"/>
  <c r="BO58" i="5"/>
  <c r="BP58" i="5" s="1"/>
  <c r="BL82" i="5"/>
  <c r="BM82" i="5" s="1"/>
  <c r="BL81" i="5"/>
  <c r="BM81" i="5" s="1"/>
  <c r="BL80" i="5"/>
  <c r="BM80" i="5" s="1"/>
  <c r="BL79" i="5"/>
  <c r="BM79" i="5" s="1"/>
  <c r="BL78" i="5"/>
  <c r="BL77" i="5"/>
  <c r="BL76" i="5"/>
  <c r="BL75" i="5"/>
  <c r="BM75" i="5" s="1"/>
  <c r="BL74" i="5"/>
  <c r="BM74" i="5" s="1"/>
  <c r="BL73" i="5"/>
  <c r="BM73" i="5" s="1"/>
  <c r="BL72" i="5"/>
  <c r="BM72" i="5" s="1"/>
  <c r="BL71" i="5"/>
  <c r="BM71" i="5" s="1"/>
  <c r="BL70" i="5"/>
  <c r="BM70" i="5" s="1"/>
  <c r="BL69" i="5"/>
  <c r="BM69" i="5" s="1"/>
  <c r="BL68" i="5"/>
  <c r="BM68" i="5" s="1"/>
  <c r="BL67" i="5"/>
  <c r="BM67" i="5" s="1"/>
  <c r="BL66" i="5"/>
  <c r="BL65" i="5"/>
  <c r="BL64" i="5"/>
  <c r="BL57" i="5"/>
  <c r="BL59" i="5"/>
  <c r="BM59" i="5" s="1"/>
  <c r="BL62" i="5"/>
  <c r="BM62" i="5" s="1"/>
  <c r="BL54" i="5"/>
  <c r="BM54" i="5" s="1"/>
  <c r="BL60" i="5"/>
  <c r="BM60" i="5" s="1"/>
  <c r="BL61" i="5"/>
  <c r="BM61" i="5" s="1"/>
  <c r="BL55" i="5"/>
  <c r="BM55" i="5" s="1"/>
  <c r="BL56" i="5"/>
  <c r="BM56" i="5" s="1"/>
  <c r="BL53" i="5"/>
  <c r="BM53" i="5" s="1"/>
  <c r="BL63" i="5"/>
  <c r="BM63" i="5" s="1"/>
  <c r="BL58" i="5"/>
  <c r="BM58" i="5" s="1"/>
  <c r="CB50" i="5"/>
  <c r="CC50" i="5" s="1"/>
  <c r="CB49" i="5"/>
  <c r="CC49" i="5" s="1"/>
  <c r="CB48" i="5"/>
  <c r="CC48" i="5" s="1"/>
  <c r="CB47" i="5"/>
  <c r="CC47" i="5" s="1"/>
  <c r="CB46" i="5"/>
  <c r="CC46" i="5" s="1"/>
  <c r="CB45" i="5"/>
  <c r="CC45" i="5" s="1"/>
  <c r="CB44" i="5"/>
  <c r="CC44" i="5" s="1"/>
  <c r="CB43" i="5"/>
  <c r="CC43" i="5" s="1"/>
  <c r="CB42" i="5"/>
  <c r="CC42" i="5" s="1"/>
  <c r="CB41" i="5"/>
  <c r="CC41" i="5" s="1"/>
  <c r="CB40" i="5"/>
  <c r="CB39" i="5"/>
  <c r="CC39" i="5" s="1"/>
  <c r="CB38" i="5"/>
  <c r="CC38" i="5" s="1"/>
  <c r="CB37" i="5"/>
  <c r="CC37" i="5" s="1"/>
  <c r="CB30" i="5"/>
  <c r="CC30" i="5" s="1"/>
  <c r="CB32" i="5"/>
  <c r="CC32" i="5" s="1"/>
  <c r="CB36" i="5"/>
  <c r="CB35" i="5"/>
  <c r="CC35" i="5" s="1"/>
  <c r="CB34" i="5"/>
  <c r="CC34" i="5" s="1"/>
  <c r="CB33" i="5"/>
  <c r="CC33" i="5" s="1"/>
  <c r="CB24" i="5"/>
  <c r="CC24" i="5" s="1"/>
  <c r="CB20" i="5"/>
  <c r="CC20" i="5" s="1"/>
  <c r="CB22" i="5"/>
  <c r="CC22" i="5" s="1"/>
  <c r="CB26" i="5"/>
  <c r="CC26" i="5" s="1"/>
  <c r="CB31" i="5"/>
  <c r="CC31" i="5" s="1"/>
  <c r="CB28" i="5"/>
  <c r="CB29" i="5"/>
  <c r="CC29" i="5" s="1"/>
  <c r="CB23" i="5"/>
  <c r="CC23" i="5" s="1"/>
  <c r="CB19" i="5"/>
  <c r="CC19" i="5" s="1"/>
  <c r="CB27" i="5"/>
  <c r="CC27" i="5" s="1"/>
  <c r="CB25" i="5"/>
  <c r="CC25" i="5" s="1"/>
  <c r="CB21" i="5"/>
  <c r="CC21" i="5" s="1"/>
  <c r="BY50" i="5"/>
  <c r="BZ50" i="5" s="1"/>
  <c r="BY49" i="5"/>
  <c r="BZ49" i="5" s="1"/>
  <c r="BY48" i="5"/>
  <c r="BZ48" i="5" s="1"/>
  <c r="BY47" i="5"/>
  <c r="BZ47" i="5" s="1"/>
  <c r="BY46" i="5"/>
  <c r="BY45" i="5"/>
  <c r="BZ45" i="5" s="1"/>
  <c r="BY44" i="5"/>
  <c r="BZ44" i="5" s="1"/>
  <c r="BY43" i="5"/>
  <c r="BZ43" i="5" s="1"/>
  <c r="BY42" i="5"/>
  <c r="BZ42" i="5" s="1"/>
  <c r="BY41" i="5"/>
  <c r="BZ41" i="5" s="1"/>
  <c r="BY40" i="5"/>
  <c r="BZ40" i="5" s="1"/>
  <c r="BY39" i="5"/>
  <c r="BZ39" i="5" s="1"/>
  <c r="BY38" i="5"/>
  <c r="BZ38" i="5" s="1"/>
  <c r="BY37" i="5"/>
  <c r="BZ37" i="5" s="1"/>
  <c r="BY30" i="5"/>
  <c r="BZ30" i="5" s="1"/>
  <c r="BY32" i="5"/>
  <c r="BZ32" i="5" s="1"/>
  <c r="BY36" i="5"/>
  <c r="BZ36" i="5" s="1"/>
  <c r="BY35" i="5"/>
  <c r="BZ35" i="5" s="1"/>
  <c r="BY34" i="5"/>
  <c r="BZ34" i="5" s="1"/>
  <c r="BY33" i="5"/>
  <c r="BZ33" i="5" s="1"/>
  <c r="BY24" i="5"/>
  <c r="BZ24" i="5" s="1"/>
  <c r="BY20" i="5"/>
  <c r="BZ20" i="5" s="1"/>
  <c r="BY22" i="5"/>
  <c r="BZ22" i="5" s="1"/>
  <c r="BY26" i="5"/>
  <c r="BZ26" i="5" s="1"/>
  <c r="BY31" i="5"/>
  <c r="BZ31" i="5" s="1"/>
  <c r="BY28" i="5"/>
  <c r="BZ28" i="5" s="1"/>
  <c r="BY29" i="5"/>
  <c r="BZ29" i="5" s="1"/>
  <c r="BY23" i="5"/>
  <c r="BZ23" i="5" s="1"/>
  <c r="BY19" i="5"/>
  <c r="BZ19" i="5" s="1"/>
  <c r="BY27" i="5"/>
  <c r="BZ27" i="5" s="1"/>
  <c r="BY25" i="5"/>
  <c r="BZ25" i="5" s="1"/>
  <c r="BY21" i="5"/>
  <c r="BZ21" i="5" s="1"/>
  <c r="BV50" i="5"/>
  <c r="BW50" i="5" s="1"/>
  <c r="BV49" i="5"/>
  <c r="BW49" i="5" s="1"/>
  <c r="BV48" i="5"/>
  <c r="BW48" i="5" s="1"/>
  <c r="BV47" i="5"/>
  <c r="BW47" i="5" s="1"/>
  <c r="BV46" i="5"/>
  <c r="BW46" i="5" s="1"/>
  <c r="BV45" i="5"/>
  <c r="BW45" i="5" s="1"/>
  <c r="BV44" i="5"/>
  <c r="BW44" i="5" s="1"/>
  <c r="BV43" i="5"/>
  <c r="BW43" i="5" s="1"/>
  <c r="BV42" i="5"/>
  <c r="BW42" i="5" s="1"/>
  <c r="BV41" i="5"/>
  <c r="BW41" i="5" s="1"/>
  <c r="BV40" i="5"/>
  <c r="BW40" i="5" s="1"/>
  <c r="BV39" i="5"/>
  <c r="BW39" i="5" s="1"/>
  <c r="BV38" i="5"/>
  <c r="BW38" i="5" s="1"/>
  <c r="BV37" i="5"/>
  <c r="BW37" i="5" s="1"/>
  <c r="BV30" i="5"/>
  <c r="BW30" i="5" s="1"/>
  <c r="BV32" i="5"/>
  <c r="BW32" i="5" s="1"/>
  <c r="BV36" i="5"/>
  <c r="BW36" i="5" s="1"/>
  <c r="BV35" i="5"/>
  <c r="BW35" i="5" s="1"/>
  <c r="BV34" i="5"/>
  <c r="BV33" i="5"/>
  <c r="BW33" i="5" s="1"/>
  <c r="BV24" i="5"/>
  <c r="BW24" i="5" s="1"/>
  <c r="BV20" i="5"/>
  <c r="BW20" i="5" s="1"/>
  <c r="BV22" i="5"/>
  <c r="BW22" i="5" s="1"/>
  <c r="BV26" i="5"/>
  <c r="BW26" i="5" s="1"/>
  <c r="BV31" i="5"/>
  <c r="BW31" i="5" s="1"/>
  <c r="BV28" i="5"/>
  <c r="BW28" i="5" s="1"/>
  <c r="BV29" i="5"/>
  <c r="BW29" i="5" s="1"/>
  <c r="BV23" i="5"/>
  <c r="BW23" i="5" s="1"/>
  <c r="BV19" i="5"/>
  <c r="BW19" i="5" s="1"/>
  <c r="BV27" i="5"/>
  <c r="BW27" i="5" s="1"/>
  <c r="BV25" i="5"/>
  <c r="BW25" i="5" s="1"/>
  <c r="BV21" i="5"/>
  <c r="BW21" i="5" s="1"/>
  <c r="BO50" i="5"/>
  <c r="BP50" i="5" s="1"/>
  <c r="BO49" i="5"/>
  <c r="BP49" i="5" s="1"/>
  <c r="BO48" i="5"/>
  <c r="BP48" i="5" s="1"/>
  <c r="BO47" i="5"/>
  <c r="BP47" i="5" s="1"/>
  <c r="BO46" i="5"/>
  <c r="BP46" i="5" s="1"/>
  <c r="BO45" i="5"/>
  <c r="BO44" i="5"/>
  <c r="BP44" i="5" s="1"/>
  <c r="BO43" i="5"/>
  <c r="BP43" i="5" s="1"/>
  <c r="BO42" i="5"/>
  <c r="BP42" i="5" s="1"/>
  <c r="BO41" i="5"/>
  <c r="BP41" i="5" s="1"/>
  <c r="BO40" i="5"/>
  <c r="BP40" i="5" s="1"/>
  <c r="BO39" i="5"/>
  <c r="BP39" i="5" s="1"/>
  <c r="BO38" i="5"/>
  <c r="BP38" i="5" s="1"/>
  <c r="BO37" i="5"/>
  <c r="BP37" i="5" s="1"/>
  <c r="BO30" i="5"/>
  <c r="BP30" i="5" s="1"/>
  <c r="BO32" i="5"/>
  <c r="BP32" i="5" s="1"/>
  <c r="BO36" i="5"/>
  <c r="BO35" i="5"/>
  <c r="BP35" i="5" s="1"/>
  <c r="BO34" i="5"/>
  <c r="BP34" i="5" s="1"/>
  <c r="BO33" i="5"/>
  <c r="BP33" i="5" s="1"/>
  <c r="BO24" i="5"/>
  <c r="BP24" i="5" s="1"/>
  <c r="BO20" i="5"/>
  <c r="BP20" i="5" s="1"/>
  <c r="BO22" i="5"/>
  <c r="BP22" i="5" s="1"/>
  <c r="BO26" i="5"/>
  <c r="BP26" i="5" s="1"/>
  <c r="BO31" i="5"/>
  <c r="BP31" i="5" s="1"/>
  <c r="BO28" i="5"/>
  <c r="BP28" i="5" s="1"/>
  <c r="BO29" i="5"/>
  <c r="BP29" i="5" s="1"/>
  <c r="BO23" i="5"/>
  <c r="BP23" i="5" s="1"/>
  <c r="BO19" i="5"/>
  <c r="BP19" i="5" s="1"/>
  <c r="BO27" i="5"/>
  <c r="BP27" i="5" s="1"/>
  <c r="BO25" i="5"/>
  <c r="BP25" i="5" s="1"/>
  <c r="BO21" i="5"/>
  <c r="BP21" i="5" s="1"/>
  <c r="BL50" i="5"/>
  <c r="BM50" i="5" s="1"/>
  <c r="BL49" i="5"/>
  <c r="BL48" i="5"/>
  <c r="BM48" i="5" s="1"/>
  <c r="BL47" i="5"/>
  <c r="BM47" i="5" s="1"/>
  <c r="BL46" i="5"/>
  <c r="BM46" i="5" s="1"/>
  <c r="BL45" i="5"/>
  <c r="BM45" i="5" s="1"/>
  <c r="BL44" i="5"/>
  <c r="BM44" i="5" s="1"/>
  <c r="BL43" i="5"/>
  <c r="BM43" i="5" s="1"/>
  <c r="BL42" i="5"/>
  <c r="BL41" i="5"/>
  <c r="BM41" i="5" s="1"/>
  <c r="BL40" i="5"/>
  <c r="BM40" i="5" s="1"/>
  <c r="BL39" i="5"/>
  <c r="BM39" i="5" s="1"/>
  <c r="BL38" i="5"/>
  <c r="BM38" i="5" s="1"/>
  <c r="BL37" i="5"/>
  <c r="BM37" i="5" s="1"/>
  <c r="BL30" i="5"/>
  <c r="BM30" i="5" s="1"/>
  <c r="BL32" i="5"/>
  <c r="BM32" i="5" s="1"/>
  <c r="BL36" i="5"/>
  <c r="BM36" i="5" s="1"/>
  <c r="BL35" i="5"/>
  <c r="BM35" i="5" s="1"/>
  <c r="BL34" i="5"/>
  <c r="BM34" i="5" s="1"/>
  <c r="BL33" i="5"/>
  <c r="BM33" i="5" s="1"/>
  <c r="BL24" i="5"/>
  <c r="BM24" i="5" s="1"/>
  <c r="BL20" i="5"/>
  <c r="BM20" i="5" s="1"/>
  <c r="BL22" i="5"/>
  <c r="BM22" i="5" s="1"/>
  <c r="BL26" i="5"/>
  <c r="BM26" i="5" s="1"/>
  <c r="BL31" i="5"/>
  <c r="BM31" i="5" s="1"/>
  <c r="BL28" i="5"/>
  <c r="BM28" i="5" s="1"/>
  <c r="BL29" i="5"/>
  <c r="BM29" i="5" s="1"/>
  <c r="BL23" i="5"/>
  <c r="BM23" i="5" s="1"/>
  <c r="BL19" i="5"/>
  <c r="BM19" i="5" s="1"/>
  <c r="BL27" i="5"/>
  <c r="BM27" i="5" s="1"/>
  <c r="BL25" i="5"/>
  <c r="BM25" i="5" s="1"/>
  <c r="BL21" i="5"/>
  <c r="BM21" i="5" s="1"/>
  <c r="BI50" i="5"/>
  <c r="BJ50" i="5" s="1"/>
  <c r="BI49" i="5"/>
  <c r="BJ49" i="5" s="1"/>
  <c r="BI48" i="5"/>
  <c r="BJ48" i="5" s="1"/>
  <c r="BI47" i="5"/>
  <c r="BJ47" i="5" s="1"/>
  <c r="BI46" i="5"/>
  <c r="BJ46" i="5" s="1"/>
  <c r="BI45" i="5"/>
  <c r="BJ45" i="5" s="1"/>
  <c r="BI44" i="5"/>
  <c r="BJ44" i="5" s="1"/>
  <c r="BI43" i="5"/>
  <c r="BJ43" i="5" s="1"/>
  <c r="BI42" i="5"/>
  <c r="BJ42" i="5" s="1"/>
  <c r="BI41" i="5"/>
  <c r="BJ41" i="5" s="1"/>
  <c r="BI40" i="5"/>
  <c r="BJ40" i="5" s="1"/>
  <c r="BI39" i="5"/>
  <c r="BJ39" i="5" s="1"/>
  <c r="BI38" i="5"/>
  <c r="BJ38" i="5" s="1"/>
  <c r="BI37" i="5"/>
  <c r="BJ37" i="5" s="1"/>
  <c r="BI30" i="5"/>
  <c r="BJ30" i="5" s="1"/>
  <c r="BI32" i="5"/>
  <c r="BJ32" i="5" s="1"/>
  <c r="BI36" i="5"/>
  <c r="BJ36" i="5" s="1"/>
  <c r="BI35" i="5"/>
  <c r="BJ35" i="5" s="1"/>
  <c r="BI34" i="5"/>
  <c r="BJ34" i="5" s="1"/>
  <c r="BI33" i="5"/>
  <c r="BJ33" i="5" s="1"/>
  <c r="BI24" i="5"/>
  <c r="BJ24" i="5" s="1"/>
  <c r="BI20" i="5"/>
  <c r="BJ20" i="5" s="1"/>
  <c r="BI22" i="5"/>
  <c r="BJ22" i="5" s="1"/>
  <c r="BI26" i="5"/>
  <c r="BJ26" i="5" s="1"/>
  <c r="BI31" i="5"/>
  <c r="BJ31" i="5" s="1"/>
  <c r="BI28" i="5"/>
  <c r="BJ28" i="5" s="1"/>
  <c r="BI29" i="5"/>
  <c r="BJ29" i="5" s="1"/>
  <c r="BI23" i="5"/>
  <c r="BJ23" i="5" s="1"/>
  <c r="BI19" i="5"/>
  <c r="BJ19" i="5" s="1"/>
  <c r="BI27" i="5"/>
  <c r="BJ27" i="5" s="1"/>
  <c r="BI25" i="5"/>
  <c r="BJ25" i="5" s="1"/>
  <c r="BI21" i="5"/>
  <c r="BJ21" i="5" s="1"/>
  <c r="CB16" i="5"/>
  <c r="CC16" i="5" s="1"/>
  <c r="CB15" i="5"/>
  <c r="CC15" i="5" s="1"/>
  <c r="CB14" i="5"/>
  <c r="CC14" i="5" s="1"/>
  <c r="CB13" i="5"/>
  <c r="CC13" i="5" s="1"/>
  <c r="CB12" i="5"/>
  <c r="CC12" i="5" s="1"/>
  <c r="CB11" i="5"/>
  <c r="CC11" i="5" s="1"/>
  <c r="CB10" i="5"/>
  <c r="CC10" i="5" s="1"/>
  <c r="CB9" i="5"/>
  <c r="CC9" i="5" s="1"/>
  <c r="CB7" i="5"/>
  <c r="CC7" i="5" s="1"/>
  <c r="CB4" i="5"/>
  <c r="CC4" i="5" s="1"/>
  <c r="CB5" i="5"/>
  <c r="CC5" i="5" s="1"/>
  <c r="CB8" i="5"/>
  <c r="CC8" i="5" s="1"/>
  <c r="CB6" i="5"/>
  <c r="CC6" i="5" s="1"/>
  <c r="BY16" i="5"/>
  <c r="BZ16" i="5" s="1"/>
  <c r="BY15" i="5"/>
  <c r="BY14" i="5"/>
  <c r="BZ14" i="5" s="1"/>
  <c r="BY13" i="5"/>
  <c r="BZ13" i="5" s="1"/>
  <c r="BY12" i="5"/>
  <c r="BZ12" i="5" s="1"/>
  <c r="BY11" i="5"/>
  <c r="BZ11" i="5" s="1"/>
  <c r="BY10" i="5"/>
  <c r="BZ10" i="5" s="1"/>
  <c r="BY9" i="5"/>
  <c r="BZ9" i="5" s="1"/>
  <c r="BY7" i="5"/>
  <c r="BZ7" i="5" s="1"/>
  <c r="BY4" i="5"/>
  <c r="BZ4" i="5" s="1"/>
  <c r="BY5" i="5"/>
  <c r="BZ5" i="5" s="1"/>
  <c r="BY8" i="5"/>
  <c r="BZ8" i="5" s="1"/>
  <c r="BY6" i="5"/>
  <c r="BZ6" i="5" s="1"/>
  <c r="BV16" i="5"/>
  <c r="BV15" i="5"/>
  <c r="BW15" i="5" s="1"/>
  <c r="BV14" i="5"/>
  <c r="BW14" i="5" s="1"/>
  <c r="BV13" i="5"/>
  <c r="BW13" i="5" s="1"/>
  <c r="BV12" i="5"/>
  <c r="BW12" i="5" s="1"/>
  <c r="BV11" i="5"/>
  <c r="BW11" i="5" s="1"/>
  <c r="BV10" i="5"/>
  <c r="BW10" i="5" s="1"/>
  <c r="BV9" i="5"/>
  <c r="BW9" i="5" s="1"/>
  <c r="BV7" i="5"/>
  <c r="BW7" i="5" s="1"/>
  <c r="BV4" i="5"/>
  <c r="BW4" i="5" s="1"/>
  <c r="BV5" i="5"/>
  <c r="BW5" i="5" s="1"/>
  <c r="BV8" i="5"/>
  <c r="BW8" i="5" s="1"/>
  <c r="BV6" i="5"/>
  <c r="BW6" i="5" s="1"/>
  <c r="BO16" i="5"/>
  <c r="BP16" i="5" s="1"/>
  <c r="BO15" i="5"/>
  <c r="BP15" i="5" s="1"/>
  <c r="BO14" i="5"/>
  <c r="BP14" i="5" s="1"/>
  <c r="BO13" i="5"/>
  <c r="BP13" i="5" s="1"/>
  <c r="BO12" i="5"/>
  <c r="BP12" i="5" s="1"/>
  <c r="BO11" i="5"/>
  <c r="BP11" i="5" s="1"/>
  <c r="BO10" i="5"/>
  <c r="BP10" i="5" s="1"/>
  <c r="BO9" i="5"/>
  <c r="BP9" i="5" s="1"/>
  <c r="BO7" i="5"/>
  <c r="BP7" i="5" s="1"/>
  <c r="BO4" i="5"/>
  <c r="BP4" i="5" s="1"/>
  <c r="BO5" i="5"/>
  <c r="BP5" i="5" s="1"/>
  <c r="BO8" i="5"/>
  <c r="BP8" i="5" s="1"/>
  <c r="BO6" i="5"/>
  <c r="BP6" i="5" s="1"/>
  <c r="BL16" i="5"/>
  <c r="BM16" i="5" s="1"/>
  <c r="BL15" i="5"/>
  <c r="BM15" i="5" s="1"/>
  <c r="BL14" i="5"/>
  <c r="BM14" i="5" s="1"/>
  <c r="BL13" i="5"/>
  <c r="BM13" i="5" s="1"/>
  <c r="BL12" i="5"/>
  <c r="BM12" i="5" s="1"/>
  <c r="BL11" i="5"/>
  <c r="BM11" i="5" s="1"/>
  <c r="BL10" i="5"/>
  <c r="BM10" i="5" s="1"/>
  <c r="BL9" i="5"/>
  <c r="BM9" i="5" s="1"/>
  <c r="BL7" i="5"/>
  <c r="BM7" i="5" s="1"/>
  <c r="BL4" i="5"/>
  <c r="BM4" i="5" s="1"/>
  <c r="BL5" i="5"/>
  <c r="BM5" i="5" s="1"/>
  <c r="BL8" i="5"/>
  <c r="BM8" i="5" s="1"/>
  <c r="BL6" i="5"/>
  <c r="BM6" i="5" s="1"/>
  <c r="BI16" i="5"/>
  <c r="BJ16" i="5" s="1"/>
  <c r="BI15" i="5"/>
  <c r="BJ15" i="5" s="1"/>
  <c r="BI14" i="5"/>
  <c r="BJ14" i="5" s="1"/>
  <c r="BI13" i="5"/>
  <c r="BI12" i="5"/>
  <c r="BJ12" i="5" s="1"/>
  <c r="BI11" i="5"/>
  <c r="BJ11" i="5" s="1"/>
  <c r="BI10" i="5"/>
  <c r="BJ10" i="5" s="1"/>
  <c r="BI9" i="5"/>
  <c r="BJ9" i="5" s="1"/>
  <c r="BI7" i="5"/>
  <c r="BJ7" i="5" s="1"/>
  <c r="BI4" i="5"/>
  <c r="BJ4" i="5" s="1"/>
  <c r="BI5" i="5"/>
  <c r="BJ5" i="5" s="1"/>
  <c r="BI8" i="5"/>
  <c r="BJ8" i="5" s="1"/>
  <c r="BI6" i="5"/>
  <c r="BJ6" i="5" s="1"/>
  <c r="AO86" i="1"/>
  <c r="AP86" i="1" s="1"/>
  <c r="AO85" i="1"/>
  <c r="AP85" i="1" s="1"/>
  <c r="AO84" i="1"/>
  <c r="AO83" i="1"/>
  <c r="AO82" i="1"/>
  <c r="AO81" i="1"/>
  <c r="AO80" i="1"/>
  <c r="AP80" i="1" s="1"/>
  <c r="AO79" i="1"/>
  <c r="AP79" i="1" s="1"/>
  <c r="AO78" i="1"/>
  <c r="AP78" i="1" s="1"/>
  <c r="AL78" i="1"/>
  <c r="AM78" i="1" s="1"/>
  <c r="AL79" i="1"/>
  <c r="AM79" i="1" s="1"/>
  <c r="AL80" i="1"/>
  <c r="AM80" i="1" s="1"/>
  <c r="AL81" i="1"/>
  <c r="AL82" i="1"/>
  <c r="AL83" i="1"/>
  <c r="AM83" i="1" s="1"/>
  <c r="AL84" i="1"/>
  <c r="AL85" i="1"/>
  <c r="AL86" i="1"/>
  <c r="AM86" i="1" s="1"/>
  <c r="AR75" i="1"/>
  <c r="AS75" i="1" s="1"/>
  <c r="AR74" i="1"/>
  <c r="AS74" i="1" s="1"/>
  <c r="AR73" i="1"/>
  <c r="AS73" i="1" s="1"/>
  <c r="AR72" i="1"/>
  <c r="AS72" i="1" s="1"/>
  <c r="AR71" i="1"/>
  <c r="AS71" i="1" s="1"/>
  <c r="AR70" i="1"/>
  <c r="AS70" i="1" s="1"/>
  <c r="AR69" i="1"/>
  <c r="AS69" i="1" s="1"/>
  <c r="AR64" i="1"/>
  <c r="AR66" i="1"/>
  <c r="AR68" i="1"/>
  <c r="AR62" i="1"/>
  <c r="AR60" i="1"/>
  <c r="AR58" i="1"/>
  <c r="AR67" i="1"/>
  <c r="AS67" i="1" s="1"/>
  <c r="AR63" i="1"/>
  <c r="AS63" i="1" s="1"/>
  <c r="AR65" i="1"/>
  <c r="AS65" i="1" s="1"/>
  <c r="AR61" i="1"/>
  <c r="AS61" i="1" s="1"/>
  <c r="AR59" i="1"/>
  <c r="AS59" i="1" s="1"/>
  <c r="AO75" i="1"/>
  <c r="AP75" i="1" s="1"/>
  <c r="AO74" i="1"/>
  <c r="AO73" i="1"/>
  <c r="AO72" i="1"/>
  <c r="AO71" i="1"/>
  <c r="AO70" i="1"/>
  <c r="AP70" i="1" s="1"/>
  <c r="AO69" i="1"/>
  <c r="AP69" i="1" s="1"/>
  <c r="AO64" i="1"/>
  <c r="AP64" i="1" s="1"/>
  <c r="AO66" i="1"/>
  <c r="AP66" i="1" s="1"/>
  <c r="AO68" i="1"/>
  <c r="AP68" i="1" s="1"/>
  <c r="AO62" i="1"/>
  <c r="AP62" i="1" s="1"/>
  <c r="AO60" i="1"/>
  <c r="AP60" i="1" s="1"/>
  <c r="AO58" i="1"/>
  <c r="AO67" i="1"/>
  <c r="AO63" i="1"/>
  <c r="AO65" i="1"/>
  <c r="AO61" i="1"/>
  <c r="AO59" i="1"/>
  <c r="AL61" i="1"/>
  <c r="AM61" i="1" s="1"/>
  <c r="AL65" i="1"/>
  <c r="AM65" i="1" s="1"/>
  <c r="AL63" i="1"/>
  <c r="AL67" i="1"/>
  <c r="AM67" i="1" s="1"/>
  <c r="AL58" i="1"/>
  <c r="AL60" i="1"/>
  <c r="AM60" i="1" s="1"/>
  <c r="AL62" i="1"/>
  <c r="AM62" i="1" s="1"/>
  <c r="AL68" i="1"/>
  <c r="AL66" i="1"/>
  <c r="AL64" i="1"/>
  <c r="AL69" i="1"/>
  <c r="AM69" i="1" s="1"/>
  <c r="AL70" i="1"/>
  <c r="AM70" i="1" s="1"/>
  <c r="AL71" i="1"/>
  <c r="AM71" i="1" s="1"/>
  <c r="AL72" i="1"/>
  <c r="AM72" i="1" s="1"/>
  <c r="AL73" i="1"/>
  <c r="AM73" i="1" s="1"/>
  <c r="AL74" i="1"/>
  <c r="AM74" i="1" s="1"/>
  <c r="AL75" i="1"/>
  <c r="AM75" i="1" s="1"/>
  <c r="AL59" i="1"/>
  <c r="AM59" i="1" s="1"/>
  <c r="AR55" i="1"/>
  <c r="AS55" i="1" s="1"/>
  <c r="AR54" i="1"/>
  <c r="AS54" i="1" s="1"/>
  <c r="AR53" i="1"/>
  <c r="AS53" i="1" s="1"/>
  <c r="AR52" i="1"/>
  <c r="AS52" i="1" s="1"/>
  <c r="AR51" i="1"/>
  <c r="AS51" i="1" s="1"/>
  <c r="AR50" i="1"/>
  <c r="AS50" i="1" s="1"/>
  <c r="AR49" i="1"/>
  <c r="AS49" i="1" s="1"/>
  <c r="AR48" i="1"/>
  <c r="AS48" i="1" s="1"/>
  <c r="AR47" i="1"/>
  <c r="AS47" i="1" s="1"/>
  <c r="AR46" i="1"/>
  <c r="AS46" i="1" s="1"/>
  <c r="AR45" i="1"/>
  <c r="AS45" i="1" s="1"/>
  <c r="AR44" i="1"/>
  <c r="AS44" i="1" s="1"/>
  <c r="AR43" i="1"/>
  <c r="AS43" i="1" s="1"/>
  <c r="AR42" i="1"/>
  <c r="AS42" i="1" s="1"/>
  <c r="AR41" i="1"/>
  <c r="AS41" i="1" s="1"/>
  <c r="AR40" i="1"/>
  <c r="AS40" i="1" s="1"/>
  <c r="AR39" i="1"/>
  <c r="AR38" i="1"/>
  <c r="AS38" i="1" s="1"/>
  <c r="AR37" i="1"/>
  <c r="AS37" i="1" s="1"/>
  <c r="AR36" i="1"/>
  <c r="AS36" i="1" s="1"/>
  <c r="AR35" i="1"/>
  <c r="AS35" i="1" s="1"/>
  <c r="AR34" i="1"/>
  <c r="AS34" i="1" s="1"/>
  <c r="AR32" i="1"/>
  <c r="AS32" i="1" s="1"/>
  <c r="AR28" i="1"/>
  <c r="AS28" i="1" s="1"/>
  <c r="AR30" i="1"/>
  <c r="AS30" i="1" s="1"/>
  <c r="AR33" i="1"/>
  <c r="AS33" i="1" s="1"/>
  <c r="AR31" i="1"/>
  <c r="AS31" i="1" s="1"/>
  <c r="AR27" i="1"/>
  <c r="AS27" i="1" s="1"/>
  <c r="AS39" i="1"/>
  <c r="AO55" i="1"/>
  <c r="AP55" i="1" s="1"/>
  <c r="AO54" i="1"/>
  <c r="AP54" i="1" s="1"/>
  <c r="AO53" i="1"/>
  <c r="AP53" i="1" s="1"/>
  <c r="AO52" i="1"/>
  <c r="AP52" i="1" s="1"/>
  <c r="AO51" i="1"/>
  <c r="AP51" i="1" s="1"/>
  <c r="AO50" i="1"/>
  <c r="AP50" i="1" s="1"/>
  <c r="AO49" i="1"/>
  <c r="AO48" i="1"/>
  <c r="AP48" i="1" s="1"/>
  <c r="AO47" i="1"/>
  <c r="AO46" i="1"/>
  <c r="AP46" i="1" s="1"/>
  <c r="AO45" i="1"/>
  <c r="AP45" i="1" s="1"/>
  <c r="AO44" i="1"/>
  <c r="AP44" i="1" s="1"/>
  <c r="AO43" i="1"/>
  <c r="AP43" i="1" s="1"/>
  <c r="AO42" i="1"/>
  <c r="AP42" i="1" s="1"/>
  <c r="AO41" i="1"/>
  <c r="AP41" i="1" s="1"/>
  <c r="AO40" i="1"/>
  <c r="AP40" i="1" s="1"/>
  <c r="AO39" i="1"/>
  <c r="AP39" i="1" s="1"/>
  <c r="AO38" i="1"/>
  <c r="AP38" i="1" s="1"/>
  <c r="AO37" i="1"/>
  <c r="AP37" i="1" s="1"/>
  <c r="AO36" i="1"/>
  <c r="AP36" i="1" s="1"/>
  <c r="AO35" i="1"/>
  <c r="AO34" i="1"/>
  <c r="AP34" i="1" s="1"/>
  <c r="AO32" i="1"/>
  <c r="AP32" i="1" s="1"/>
  <c r="AO28" i="1"/>
  <c r="AP28" i="1" s="1"/>
  <c r="AO30" i="1"/>
  <c r="AP30" i="1" s="1"/>
  <c r="AO33" i="1"/>
  <c r="AP33" i="1" s="1"/>
  <c r="AO31" i="1"/>
  <c r="AP31" i="1" s="1"/>
  <c r="AO27" i="1"/>
  <c r="AP27" i="1" s="1"/>
  <c r="AL27" i="1"/>
  <c r="AM27" i="1" s="1"/>
  <c r="AL31" i="1"/>
  <c r="AM31" i="1" s="1"/>
  <c r="AL33" i="1"/>
  <c r="AM33" i="1" s="1"/>
  <c r="AL30" i="1"/>
  <c r="AM30" i="1" s="1"/>
  <c r="AL28" i="1"/>
  <c r="AM28" i="1" s="1"/>
  <c r="AL32" i="1"/>
  <c r="AM32" i="1" s="1"/>
  <c r="AL34" i="1"/>
  <c r="AM34" i="1" s="1"/>
  <c r="AL35" i="1"/>
  <c r="AM35" i="1" s="1"/>
  <c r="AL36" i="1"/>
  <c r="AM36" i="1" s="1"/>
  <c r="AL37" i="1"/>
  <c r="AM37" i="1" s="1"/>
  <c r="AL38" i="1"/>
  <c r="AM38" i="1" s="1"/>
  <c r="AL39" i="1"/>
  <c r="AM39" i="1" s="1"/>
  <c r="AL40" i="1"/>
  <c r="AM40" i="1" s="1"/>
  <c r="AL41" i="1"/>
  <c r="AM41" i="1" s="1"/>
  <c r="AL42" i="1"/>
  <c r="AM42" i="1" s="1"/>
  <c r="AL43" i="1"/>
  <c r="AM43" i="1" s="1"/>
  <c r="AL44" i="1"/>
  <c r="AM44" i="1" s="1"/>
  <c r="AL45" i="1"/>
  <c r="AM45" i="1" s="1"/>
  <c r="AL46" i="1"/>
  <c r="AM46" i="1" s="1"/>
  <c r="AL47" i="1"/>
  <c r="AM47" i="1" s="1"/>
  <c r="AL48" i="1"/>
  <c r="AM48" i="1" s="1"/>
  <c r="AL49" i="1"/>
  <c r="AM49" i="1" s="1"/>
  <c r="AL50" i="1"/>
  <c r="AM50" i="1" s="1"/>
  <c r="AL51" i="1"/>
  <c r="AM51" i="1" s="1"/>
  <c r="AL52" i="1"/>
  <c r="AM52" i="1" s="1"/>
  <c r="AL53" i="1"/>
  <c r="AM53" i="1" s="1"/>
  <c r="AL54" i="1"/>
  <c r="AM54" i="1" s="1"/>
  <c r="AL55" i="1"/>
  <c r="AM55" i="1" s="1"/>
  <c r="AL29" i="1"/>
  <c r="AM29" i="1" s="1"/>
  <c r="AR24" i="1"/>
  <c r="AS24" i="1" s="1"/>
  <c r="AR23" i="1"/>
  <c r="AS23" i="1" s="1"/>
  <c r="AR22" i="1"/>
  <c r="AS22" i="1" s="1"/>
  <c r="AR21" i="1"/>
  <c r="AS21" i="1" s="1"/>
  <c r="AR20" i="1"/>
  <c r="AS20" i="1" s="1"/>
  <c r="AR19" i="1"/>
  <c r="AS19" i="1" s="1"/>
  <c r="AR18" i="1"/>
  <c r="AS18" i="1" s="1"/>
  <c r="AR17" i="1"/>
  <c r="AS17" i="1" s="1"/>
  <c r="AR16" i="1"/>
  <c r="AS16" i="1" s="1"/>
  <c r="AR15" i="1"/>
  <c r="AS15" i="1" s="1"/>
  <c r="AR14" i="1"/>
  <c r="AS14" i="1" s="1"/>
  <c r="AR13" i="1"/>
  <c r="AR12" i="1"/>
  <c r="AR11" i="1"/>
  <c r="AS11" i="1" s="1"/>
  <c r="AR8" i="1"/>
  <c r="AS8" i="1" s="1"/>
  <c r="AR10" i="1"/>
  <c r="AS10" i="1" s="1"/>
  <c r="AR6" i="1"/>
  <c r="AS6" i="1" s="1"/>
  <c r="AR4" i="1"/>
  <c r="AS4" i="1" s="1"/>
  <c r="AR7" i="1"/>
  <c r="AS7" i="1" s="1"/>
  <c r="AR9" i="1"/>
  <c r="AS9" i="1" s="1"/>
  <c r="AO24" i="1"/>
  <c r="AP24" i="1" s="1"/>
  <c r="AO23" i="1"/>
  <c r="AP23" i="1" s="1"/>
  <c r="AO22" i="1"/>
  <c r="AP22" i="1" s="1"/>
  <c r="AO21" i="1"/>
  <c r="AO20" i="1"/>
  <c r="AP20" i="1" s="1"/>
  <c r="AO19" i="1"/>
  <c r="AP19" i="1" s="1"/>
  <c r="AO18" i="1"/>
  <c r="AP18" i="1" s="1"/>
  <c r="AO17" i="1"/>
  <c r="AP17" i="1" s="1"/>
  <c r="AO16" i="1"/>
  <c r="AP16" i="1" s="1"/>
  <c r="AO15" i="1"/>
  <c r="AP15" i="1" s="1"/>
  <c r="AO14" i="1"/>
  <c r="AP14" i="1" s="1"/>
  <c r="AO13" i="1"/>
  <c r="AP13" i="1" s="1"/>
  <c r="AO12" i="1"/>
  <c r="AP12" i="1" s="1"/>
  <c r="AO11" i="1"/>
  <c r="AP11" i="1" s="1"/>
  <c r="AO8" i="1"/>
  <c r="AP8" i="1" s="1"/>
  <c r="AO10" i="1"/>
  <c r="AO6" i="1"/>
  <c r="AO4" i="1"/>
  <c r="AP4" i="1" s="1"/>
  <c r="AO7" i="1"/>
  <c r="AP7" i="1" s="1"/>
  <c r="AO9" i="1"/>
  <c r="AP9" i="1" s="1"/>
  <c r="AL9" i="1"/>
  <c r="AM9" i="1" s="1"/>
  <c r="AL7" i="1"/>
  <c r="AM7" i="1" s="1"/>
  <c r="AL4" i="1"/>
  <c r="AM4" i="1" s="1"/>
  <c r="AL6" i="1"/>
  <c r="AM6" i="1" s="1"/>
  <c r="AL10" i="1"/>
  <c r="AM10" i="1" s="1"/>
  <c r="AL8" i="1"/>
  <c r="AM8" i="1" s="1"/>
  <c r="AL11" i="1"/>
  <c r="AM11" i="1" s="1"/>
  <c r="AL12" i="1"/>
  <c r="AM12" i="1" s="1"/>
  <c r="AL13" i="1"/>
  <c r="AM13" i="1" s="1"/>
  <c r="AL14" i="1"/>
  <c r="AM14" i="1" s="1"/>
  <c r="AL15" i="1"/>
  <c r="AM15" i="1" s="1"/>
  <c r="AL16" i="1"/>
  <c r="AM16" i="1" s="1"/>
  <c r="AL17" i="1"/>
  <c r="AM17" i="1" s="1"/>
  <c r="AL18" i="1"/>
  <c r="AM18" i="1" s="1"/>
  <c r="AL19" i="1"/>
  <c r="AM19" i="1" s="1"/>
  <c r="AL20" i="1"/>
  <c r="AM20" i="1" s="1"/>
  <c r="AL21" i="1"/>
  <c r="AM21" i="1" s="1"/>
  <c r="AL22" i="1"/>
  <c r="AM22" i="1" s="1"/>
  <c r="AL23" i="1"/>
  <c r="AM23" i="1" s="1"/>
  <c r="AL24" i="1"/>
  <c r="AM24" i="1" s="1"/>
  <c r="BB16" i="5"/>
  <c r="BC16" i="5" s="1"/>
  <c r="BB15" i="5"/>
  <c r="BB14" i="5"/>
  <c r="BC14" i="5" s="1"/>
  <c r="BB13" i="5"/>
  <c r="BC13" i="5" s="1"/>
  <c r="BB12" i="5"/>
  <c r="BC12" i="5" s="1"/>
  <c r="BB11" i="5"/>
  <c r="BC11" i="5" s="1"/>
  <c r="BB10" i="5"/>
  <c r="BB9" i="5"/>
  <c r="BC9" i="5" s="1"/>
  <c r="BB7" i="5"/>
  <c r="BC7" i="5" s="1"/>
  <c r="BB4" i="5"/>
  <c r="BC4" i="5" s="1"/>
  <c r="BB5" i="5"/>
  <c r="BC5" i="5" s="1"/>
  <c r="BB8" i="5"/>
  <c r="BC8" i="5" s="1"/>
  <c r="BB6" i="5"/>
  <c r="BC6" i="5" s="1"/>
  <c r="AY16" i="5"/>
  <c r="AZ16" i="5" s="1"/>
  <c r="AY15" i="5"/>
  <c r="AZ15" i="5" s="1"/>
  <c r="AY14" i="5"/>
  <c r="AZ14" i="5" s="1"/>
  <c r="AY13" i="5"/>
  <c r="AZ13" i="5" s="1"/>
  <c r="AY12" i="5"/>
  <c r="AZ12" i="5" s="1"/>
  <c r="AY11" i="5"/>
  <c r="AZ11" i="5" s="1"/>
  <c r="AY10" i="5"/>
  <c r="AZ10" i="5" s="1"/>
  <c r="AY9" i="5"/>
  <c r="AZ9" i="5" s="1"/>
  <c r="AY7" i="5"/>
  <c r="AZ7" i="5" s="1"/>
  <c r="AY4" i="5"/>
  <c r="AZ4" i="5" s="1"/>
  <c r="AY5" i="5"/>
  <c r="AZ5" i="5" s="1"/>
  <c r="AY8" i="5"/>
  <c r="AZ8" i="5" s="1"/>
  <c r="AY6" i="5"/>
  <c r="AZ6" i="5" s="1"/>
  <c r="AV8" i="5"/>
  <c r="AW8" i="5" s="1"/>
  <c r="AV5" i="5"/>
  <c r="AW5" i="5" s="1"/>
  <c r="AV4" i="5"/>
  <c r="AW4" i="5" s="1"/>
  <c r="AV7" i="5"/>
  <c r="AV9" i="5"/>
  <c r="AW9" i="5" s="1"/>
  <c r="AV10" i="5"/>
  <c r="AW10" i="5" s="1"/>
  <c r="AV11" i="5"/>
  <c r="AW11" i="5" s="1"/>
  <c r="AV12" i="5"/>
  <c r="AW12" i="5" s="1"/>
  <c r="AV13" i="5"/>
  <c r="AW13" i="5" s="1"/>
  <c r="AV14" i="5"/>
  <c r="AW14" i="5" s="1"/>
  <c r="AV15" i="5"/>
  <c r="AW15" i="5" s="1"/>
  <c r="AV16" i="5"/>
  <c r="AW16" i="5" s="1"/>
  <c r="AV6" i="5"/>
  <c r="AW6" i="5" s="1"/>
  <c r="BB50" i="5"/>
  <c r="BC50" i="5" s="1"/>
  <c r="BB49" i="5"/>
  <c r="BC49" i="5" s="1"/>
  <c r="BB48" i="5"/>
  <c r="BB47" i="5"/>
  <c r="BB46" i="5"/>
  <c r="BC46" i="5" s="1"/>
  <c r="BB45" i="5"/>
  <c r="BC45" i="5" s="1"/>
  <c r="BB44" i="5"/>
  <c r="BC44" i="5" s="1"/>
  <c r="BB43" i="5"/>
  <c r="BC43" i="5" s="1"/>
  <c r="BB42" i="5"/>
  <c r="BC42" i="5" s="1"/>
  <c r="BB41" i="5"/>
  <c r="BC41" i="5" s="1"/>
  <c r="BB40" i="5"/>
  <c r="BC40" i="5" s="1"/>
  <c r="BB39" i="5"/>
  <c r="BC39" i="5" s="1"/>
  <c r="BB38" i="5"/>
  <c r="BC38" i="5" s="1"/>
  <c r="BB37" i="5"/>
  <c r="BC37" i="5" s="1"/>
  <c r="BB30" i="5"/>
  <c r="BC30" i="5" s="1"/>
  <c r="BB32" i="5"/>
  <c r="BC32" i="5" s="1"/>
  <c r="BB36" i="5"/>
  <c r="BC36" i="5" s="1"/>
  <c r="BB35" i="5"/>
  <c r="BC35" i="5" s="1"/>
  <c r="BB34" i="5"/>
  <c r="BC34" i="5" s="1"/>
  <c r="BB33" i="5"/>
  <c r="BC33" i="5" s="1"/>
  <c r="BB24" i="5"/>
  <c r="BC24" i="5" s="1"/>
  <c r="BB20" i="5"/>
  <c r="BC20" i="5" s="1"/>
  <c r="BB22" i="5"/>
  <c r="BC22" i="5" s="1"/>
  <c r="BB26" i="5"/>
  <c r="BC26" i="5" s="1"/>
  <c r="BB31" i="5"/>
  <c r="BC31" i="5" s="1"/>
  <c r="BB28" i="5"/>
  <c r="BC28" i="5" s="1"/>
  <c r="BB29" i="5"/>
  <c r="BC29" i="5" s="1"/>
  <c r="BB23" i="5"/>
  <c r="BC23" i="5" s="1"/>
  <c r="BB19" i="5"/>
  <c r="BC19" i="5" s="1"/>
  <c r="BB27" i="5"/>
  <c r="BC27" i="5" s="1"/>
  <c r="BB25" i="5"/>
  <c r="BC25" i="5" s="1"/>
  <c r="BB21" i="5"/>
  <c r="BC21" i="5" s="1"/>
  <c r="AY50" i="5"/>
  <c r="AZ50" i="5" s="1"/>
  <c r="AY49" i="5"/>
  <c r="AZ49" i="5" s="1"/>
  <c r="AY48" i="5"/>
  <c r="AZ48" i="5" s="1"/>
  <c r="AY47" i="5"/>
  <c r="AZ47" i="5" s="1"/>
  <c r="AY46" i="5"/>
  <c r="AZ46" i="5" s="1"/>
  <c r="AY45" i="5"/>
  <c r="AZ45" i="5" s="1"/>
  <c r="AY44" i="5"/>
  <c r="AZ44" i="5" s="1"/>
  <c r="AY43" i="5"/>
  <c r="AZ43" i="5" s="1"/>
  <c r="AY42" i="5"/>
  <c r="AZ42" i="5" s="1"/>
  <c r="AY41" i="5"/>
  <c r="AZ41" i="5" s="1"/>
  <c r="AY40" i="5"/>
  <c r="AZ40" i="5" s="1"/>
  <c r="AY39" i="5"/>
  <c r="AZ39" i="5" s="1"/>
  <c r="AY38" i="5"/>
  <c r="AZ38" i="5" s="1"/>
  <c r="AY37" i="5"/>
  <c r="AZ37" i="5" s="1"/>
  <c r="AY30" i="5"/>
  <c r="AZ30" i="5" s="1"/>
  <c r="AY32" i="5"/>
  <c r="AY36" i="5"/>
  <c r="AZ36" i="5" s="1"/>
  <c r="AY35" i="5"/>
  <c r="AZ35" i="5" s="1"/>
  <c r="AY34" i="5"/>
  <c r="AZ34" i="5" s="1"/>
  <c r="AY33" i="5"/>
  <c r="AZ33" i="5" s="1"/>
  <c r="AY24" i="5"/>
  <c r="AZ24" i="5" s="1"/>
  <c r="AY20" i="5"/>
  <c r="AZ20" i="5" s="1"/>
  <c r="AY22" i="5"/>
  <c r="AZ22" i="5" s="1"/>
  <c r="AY26" i="5"/>
  <c r="AZ26" i="5" s="1"/>
  <c r="AY31" i="5"/>
  <c r="AZ31" i="5" s="1"/>
  <c r="AY28" i="5"/>
  <c r="AZ28" i="5" s="1"/>
  <c r="AY29" i="5"/>
  <c r="AZ29" i="5" s="1"/>
  <c r="AY23" i="5"/>
  <c r="AZ23" i="5" s="1"/>
  <c r="AY19" i="5"/>
  <c r="AZ19" i="5" s="1"/>
  <c r="AY27" i="5"/>
  <c r="AZ27" i="5" s="1"/>
  <c r="AY25" i="5"/>
  <c r="AZ25" i="5" s="1"/>
  <c r="AY21" i="5"/>
  <c r="AZ21" i="5" s="1"/>
  <c r="AV25" i="5"/>
  <c r="AW25" i="5" s="1"/>
  <c r="AV27" i="5"/>
  <c r="AW27" i="5" s="1"/>
  <c r="AV19" i="5"/>
  <c r="AW19" i="5" s="1"/>
  <c r="AV23" i="5"/>
  <c r="AW23" i="5" s="1"/>
  <c r="AV29" i="5"/>
  <c r="AW29" i="5" s="1"/>
  <c r="AV28" i="5"/>
  <c r="AW28" i="5" s="1"/>
  <c r="AV31" i="5"/>
  <c r="AW31" i="5" s="1"/>
  <c r="AV26" i="5"/>
  <c r="AW26" i="5" s="1"/>
  <c r="AV22" i="5"/>
  <c r="AW22" i="5" s="1"/>
  <c r="AV20" i="5"/>
  <c r="AV24" i="5"/>
  <c r="AW24" i="5" s="1"/>
  <c r="AV33" i="5"/>
  <c r="AW33" i="5" s="1"/>
  <c r="AV34" i="5"/>
  <c r="AW34" i="5" s="1"/>
  <c r="AV35" i="5"/>
  <c r="AW35" i="5" s="1"/>
  <c r="AV36" i="5"/>
  <c r="AW36" i="5" s="1"/>
  <c r="AV32" i="5"/>
  <c r="AW32" i="5" s="1"/>
  <c r="AV30" i="5"/>
  <c r="AW30" i="5" s="1"/>
  <c r="AV37" i="5"/>
  <c r="AW37" i="5" s="1"/>
  <c r="AV38" i="5"/>
  <c r="AW38" i="5" s="1"/>
  <c r="AV39" i="5"/>
  <c r="AV40" i="5"/>
  <c r="AW40" i="5" s="1"/>
  <c r="AV41" i="5"/>
  <c r="AW41" i="5" s="1"/>
  <c r="AV42" i="5"/>
  <c r="AW42" i="5" s="1"/>
  <c r="AV43" i="5"/>
  <c r="AW43" i="5" s="1"/>
  <c r="AV44" i="5"/>
  <c r="AW44" i="5" s="1"/>
  <c r="AV45" i="5"/>
  <c r="AW45" i="5" s="1"/>
  <c r="AV46" i="5"/>
  <c r="AW46" i="5" s="1"/>
  <c r="AV47" i="5"/>
  <c r="AW47" i="5" s="1"/>
  <c r="AV48" i="5"/>
  <c r="AW48" i="5" s="1"/>
  <c r="AV49" i="5"/>
  <c r="AW49" i="5" s="1"/>
  <c r="AV50" i="5"/>
  <c r="AW50" i="5" s="1"/>
  <c r="AV21" i="5"/>
  <c r="AW21" i="5" s="1"/>
  <c r="AV58" i="5"/>
  <c r="AW58" i="5" s="1"/>
  <c r="BB82" i="5"/>
  <c r="BB81" i="5"/>
  <c r="BB80" i="5"/>
  <c r="BC80" i="5" s="1"/>
  <c r="BB79" i="5"/>
  <c r="BC79" i="5" s="1"/>
  <c r="BB78" i="5"/>
  <c r="BC78" i="5" s="1"/>
  <c r="BB77" i="5"/>
  <c r="BC77" i="5" s="1"/>
  <c r="BB76" i="5"/>
  <c r="BC76" i="5" s="1"/>
  <c r="BB75" i="5"/>
  <c r="BC75" i="5" s="1"/>
  <c r="BB74" i="5"/>
  <c r="BB73" i="5"/>
  <c r="BC73" i="5" s="1"/>
  <c r="BB72" i="5"/>
  <c r="BC72" i="5" s="1"/>
  <c r="BB71" i="5"/>
  <c r="BB70" i="5"/>
  <c r="BC70" i="5" s="1"/>
  <c r="BB69" i="5"/>
  <c r="BC69" i="5" s="1"/>
  <c r="BB68" i="5"/>
  <c r="BC68" i="5" s="1"/>
  <c r="BB67" i="5"/>
  <c r="BC67" i="5" s="1"/>
  <c r="BB66" i="5"/>
  <c r="BC66" i="5" s="1"/>
  <c r="BB65" i="5"/>
  <c r="BC65" i="5" s="1"/>
  <c r="BB64" i="5"/>
  <c r="BB57" i="5"/>
  <c r="BB59" i="5"/>
  <c r="BC59" i="5" s="1"/>
  <c r="BB62" i="5"/>
  <c r="BC62" i="5" s="1"/>
  <c r="BB54" i="5"/>
  <c r="BC54" i="5" s="1"/>
  <c r="BB60" i="5"/>
  <c r="BC60" i="5" s="1"/>
  <c r="BB61" i="5"/>
  <c r="BC61" i="5" s="1"/>
  <c r="BB55" i="5"/>
  <c r="BC55" i="5" s="1"/>
  <c r="BB56" i="5"/>
  <c r="BC56" i="5" s="1"/>
  <c r="BB53" i="5"/>
  <c r="BC53" i="5" s="1"/>
  <c r="BB63" i="5"/>
  <c r="BC63" i="5" s="1"/>
  <c r="BB58" i="5"/>
  <c r="BC58" i="5" s="1"/>
  <c r="AY82" i="5"/>
  <c r="AZ82" i="5" s="1"/>
  <c r="AY81" i="5"/>
  <c r="AY80" i="5"/>
  <c r="AY79" i="5"/>
  <c r="AZ79" i="5" s="1"/>
  <c r="AY78" i="5"/>
  <c r="AY77" i="5"/>
  <c r="AZ77" i="5" s="1"/>
  <c r="AY76" i="5"/>
  <c r="AZ76" i="5" s="1"/>
  <c r="AY75" i="5"/>
  <c r="AZ75" i="5" s="1"/>
  <c r="AY74" i="5"/>
  <c r="AZ74" i="5" s="1"/>
  <c r="AY73" i="5"/>
  <c r="AZ73" i="5" s="1"/>
  <c r="AY72" i="5"/>
  <c r="AZ72" i="5" s="1"/>
  <c r="AY71" i="5"/>
  <c r="AZ71" i="5" s="1"/>
  <c r="AY70" i="5"/>
  <c r="AZ70" i="5" s="1"/>
  <c r="AY69" i="5"/>
  <c r="AY68" i="5"/>
  <c r="AY67" i="5"/>
  <c r="AZ67" i="5" s="1"/>
  <c r="AY66" i="5"/>
  <c r="AY65" i="5"/>
  <c r="AZ65" i="5" s="1"/>
  <c r="AY64" i="5"/>
  <c r="AY57" i="5"/>
  <c r="AZ57" i="5" s="1"/>
  <c r="AY59" i="5"/>
  <c r="AZ59" i="5" s="1"/>
  <c r="AY62" i="5"/>
  <c r="AZ62" i="5" s="1"/>
  <c r="AY54" i="5"/>
  <c r="AZ54" i="5" s="1"/>
  <c r="AY60" i="5"/>
  <c r="AZ60" i="5" s="1"/>
  <c r="AY61" i="5"/>
  <c r="AZ61" i="5" s="1"/>
  <c r="AY55" i="5"/>
  <c r="AZ55" i="5" s="1"/>
  <c r="AY56" i="5"/>
  <c r="AY53" i="5"/>
  <c r="AZ53" i="5" s="1"/>
  <c r="AY63" i="5"/>
  <c r="AY58" i="5"/>
  <c r="AZ58" i="5" s="1"/>
  <c r="AV63" i="5"/>
  <c r="AV53" i="5"/>
  <c r="AW53" i="5" s="1"/>
  <c r="AV56" i="5"/>
  <c r="AW56" i="5" s="1"/>
  <c r="AV55" i="5"/>
  <c r="AW55" i="5" s="1"/>
  <c r="AV61" i="5"/>
  <c r="AW61" i="5" s="1"/>
  <c r="AV60" i="5"/>
  <c r="AW60" i="5" s="1"/>
  <c r="AV54" i="5"/>
  <c r="AW54" i="5" s="1"/>
  <c r="AV62" i="5"/>
  <c r="AW62" i="5" s="1"/>
  <c r="AV59" i="5"/>
  <c r="AV57" i="5"/>
  <c r="AW57" i="5" s="1"/>
  <c r="AV64" i="5"/>
  <c r="AW64" i="5" s="1"/>
  <c r="AV65" i="5"/>
  <c r="AW65" i="5" s="1"/>
  <c r="AV66" i="5"/>
  <c r="AW66" i="5" s="1"/>
  <c r="AV67" i="5"/>
  <c r="AW67" i="5" s="1"/>
  <c r="AV68" i="5"/>
  <c r="AW68" i="5" s="1"/>
  <c r="AV69" i="5"/>
  <c r="AW69" i="5" s="1"/>
  <c r="AV70" i="5"/>
  <c r="AW70" i="5" s="1"/>
  <c r="AV71" i="5"/>
  <c r="AW71" i="5" s="1"/>
  <c r="AV72" i="5"/>
  <c r="AW72" i="5" s="1"/>
  <c r="AV73" i="5"/>
  <c r="AV74" i="5"/>
  <c r="AV75" i="5"/>
  <c r="AW75" i="5" s="1"/>
  <c r="AV76" i="5"/>
  <c r="AW76" i="5" s="1"/>
  <c r="AV77" i="5"/>
  <c r="AW77" i="5" s="1"/>
  <c r="AV78" i="5"/>
  <c r="AW78" i="5" s="1"/>
  <c r="AV79" i="5"/>
  <c r="AW79" i="5" s="1"/>
  <c r="AV80" i="5"/>
  <c r="AW80" i="5" s="1"/>
  <c r="AV81" i="5"/>
  <c r="AW81" i="5" s="1"/>
  <c r="AV82" i="5"/>
  <c r="AW82" i="5" s="1"/>
  <c r="BB96" i="5"/>
  <c r="BC96" i="5" s="1"/>
  <c r="BB95" i="5"/>
  <c r="BC95" i="5" s="1"/>
  <c r="BB94" i="5"/>
  <c r="BB93" i="5"/>
  <c r="BB92" i="5"/>
  <c r="BB91" i="5"/>
  <c r="BB90" i="5"/>
  <c r="BC90" i="5" s="1"/>
  <c r="BB89" i="5"/>
  <c r="BC89" i="5" s="1"/>
  <c r="BB88" i="5"/>
  <c r="BC88" i="5" s="1"/>
  <c r="BB86" i="5"/>
  <c r="BC86" i="5" s="1"/>
  <c r="BB87" i="5"/>
  <c r="BC87" i="5" s="1"/>
  <c r="BB85" i="5"/>
  <c r="BC85" i="5" s="1"/>
  <c r="AY96" i="5"/>
  <c r="AZ96" i="5" s="1"/>
  <c r="AY95" i="5"/>
  <c r="AZ95" i="5" s="1"/>
  <c r="AY94" i="5"/>
  <c r="AY93" i="5"/>
  <c r="AY92" i="5"/>
  <c r="AY91" i="5"/>
  <c r="AY90" i="5"/>
  <c r="AZ90" i="5" s="1"/>
  <c r="AY89" i="5"/>
  <c r="AZ89" i="5" s="1"/>
  <c r="AY88" i="5"/>
  <c r="AZ88" i="5" s="1"/>
  <c r="AY86" i="5"/>
  <c r="AZ86" i="5" s="1"/>
  <c r="AY87" i="5"/>
  <c r="AY85" i="5"/>
  <c r="AZ85" i="5" s="1"/>
  <c r="AV87" i="5"/>
  <c r="AW87" i="5" s="1"/>
  <c r="AV86" i="5"/>
  <c r="AW86" i="5" s="1"/>
  <c r="AV88" i="5"/>
  <c r="AV89" i="5"/>
  <c r="AW89" i="5" s="1"/>
  <c r="AV90" i="5"/>
  <c r="AW90" i="5" s="1"/>
  <c r="AV91" i="5"/>
  <c r="AW91" i="5" s="1"/>
  <c r="AV92" i="5"/>
  <c r="AW92" i="5" s="1"/>
  <c r="AV93" i="5"/>
  <c r="AW93" i="5" s="1"/>
  <c r="AV94" i="5"/>
  <c r="AV95" i="5"/>
  <c r="AW95" i="5" s="1"/>
  <c r="AV96" i="5"/>
  <c r="AW96" i="5" s="1"/>
  <c r="AV85" i="5"/>
  <c r="BE6" i="6"/>
  <c r="BF6" i="6" s="1"/>
  <c r="BE5" i="6"/>
  <c r="BF5" i="6" s="1"/>
  <c r="BE7" i="6"/>
  <c r="BF7" i="6" s="1"/>
  <c r="BE8" i="6"/>
  <c r="BF8" i="6" s="1"/>
  <c r="BE9" i="6"/>
  <c r="BF9" i="6" s="1"/>
  <c r="BE10" i="6"/>
  <c r="BF10" i="6" s="1"/>
  <c r="BE11" i="6"/>
  <c r="BF11" i="6" s="1"/>
  <c r="BE12" i="6"/>
  <c r="BF12" i="6" s="1"/>
  <c r="BE13" i="6"/>
  <c r="BF13" i="6" s="1"/>
  <c r="BE14" i="6"/>
  <c r="BF14" i="6" s="1"/>
  <c r="BE4" i="6"/>
  <c r="BF4" i="6" s="1"/>
  <c r="BB14" i="6"/>
  <c r="BC14" i="6" s="1"/>
  <c r="BB13" i="6"/>
  <c r="BC13" i="6" s="1"/>
  <c r="BB12" i="6"/>
  <c r="BC12" i="6" s="1"/>
  <c r="BB11" i="6"/>
  <c r="BC11" i="6" s="1"/>
  <c r="BB10" i="6"/>
  <c r="BC10" i="6" s="1"/>
  <c r="BB9" i="6"/>
  <c r="BC9" i="6" s="1"/>
  <c r="BB8" i="6"/>
  <c r="BC8" i="6" s="1"/>
  <c r="BB7" i="6"/>
  <c r="BC7" i="6" s="1"/>
  <c r="BB5" i="6"/>
  <c r="BC5" i="6" s="1"/>
  <c r="BB6" i="6"/>
  <c r="BC6" i="6" s="1"/>
  <c r="BB4" i="6"/>
  <c r="BC4" i="6" s="1"/>
  <c r="AY14" i="6"/>
  <c r="AZ14" i="6" s="1"/>
  <c r="AY13" i="6"/>
  <c r="AZ13" i="6" s="1"/>
  <c r="AY12" i="6"/>
  <c r="AZ12" i="6" s="1"/>
  <c r="AY11" i="6"/>
  <c r="AZ11" i="6" s="1"/>
  <c r="AY10" i="6"/>
  <c r="AZ10" i="6" s="1"/>
  <c r="AY9" i="6"/>
  <c r="AZ9" i="6" s="1"/>
  <c r="AY8" i="6"/>
  <c r="AZ8" i="6" s="1"/>
  <c r="AY7" i="6"/>
  <c r="AZ7" i="6" s="1"/>
  <c r="AY5" i="6"/>
  <c r="AZ5" i="6" s="1"/>
  <c r="AY6" i="6"/>
  <c r="AZ6" i="6" s="1"/>
  <c r="AY4" i="6"/>
  <c r="AZ4" i="6" s="1"/>
  <c r="AV6" i="6"/>
  <c r="AW6" i="6" s="1"/>
  <c r="AV5" i="6"/>
  <c r="AW5" i="6" s="1"/>
  <c r="AV7" i="6"/>
  <c r="AW7" i="6" s="1"/>
  <c r="AV8" i="6"/>
  <c r="AW8" i="6" s="1"/>
  <c r="AV9" i="6"/>
  <c r="AW9" i="6" s="1"/>
  <c r="AV10" i="6"/>
  <c r="AW10" i="6" s="1"/>
  <c r="AV11" i="6"/>
  <c r="AW11" i="6" s="1"/>
  <c r="AV12" i="6"/>
  <c r="AW12" i="6" s="1"/>
  <c r="AV13" i="6"/>
  <c r="AW13" i="6" s="1"/>
  <c r="AV14" i="6"/>
  <c r="AW14" i="6" s="1"/>
  <c r="AV4" i="6"/>
  <c r="AW4" i="6" s="1"/>
  <c r="BB27" i="6"/>
  <c r="BC27" i="6" s="1"/>
  <c r="BB26" i="6"/>
  <c r="BC26" i="6" s="1"/>
  <c r="BB23" i="6"/>
  <c r="BC23" i="6" s="1"/>
  <c r="BB25" i="6"/>
  <c r="BC25" i="6" s="1"/>
  <c r="BB24" i="6"/>
  <c r="BC24" i="6" s="1"/>
  <c r="BB21" i="6"/>
  <c r="BC21" i="6" s="1"/>
  <c r="BB22" i="6"/>
  <c r="BC22" i="6" s="1"/>
  <c r="BB19" i="6"/>
  <c r="BC19" i="6" s="1"/>
  <c r="BB18" i="6"/>
  <c r="BC18" i="6" s="1"/>
  <c r="BB17" i="6"/>
  <c r="BC17" i="6" s="1"/>
  <c r="BB20" i="6"/>
  <c r="BC20" i="6" s="1"/>
  <c r="AY27" i="6"/>
  <c r="AZ27" i="6" s="1"/>
  <c r="AY26" i="6"/>
  <c r="AZ26" i="6" s="1"/>
  <c r="AY23" i="6"/>
  <c r="AZ23" i="6" s="1"/>
  <c r="AY25" i="6"/>
  <c r="AZ25" i="6" s="1"/>
  <c r="AY24" i="6"/>
  <c r="AZ24" i="6" s="1"/>
  <c r="AY21" i="6"/>
  <c r="AZ21" i="6" s="1"/>
  <c r="AY22" i="6"/>
  <c r="AZ22" i="6" s="1"/>
  <c r="AY19" i="6"/>
  <c r="AZ19" i="6" s="1"/>
  <c r="AY18" i="6"/>
  <c r="AZ18" i="6" s="1"/>
  <c r="AY17" i="6"/>
  <c r="AZ17" i="6" s="1"/>
  <c r="AY20" i="6"/>
  <c r="AZ20" i="6" s="1"/>
  <c r="AV17" i="6"/>
  <c r="AW17" i="6" s="1"/>
  <c r="AV18" i="6"/>
  <c r="AW18" i="6" s="1"/>
  <c r="AV19" i="6"/>
  <c r="AW19" i="6" s="1"/>
  <c r="AV22" i="6"/>
  <c r="AW22" i="6" s="1"/>
  <c r="AV21" i="6"/>
  <c r="AW21" i="6" s="1"/>
  <c r="AV24" i="6"/>
  <c r="AW24" i="6" s="1"/>
  <c r="AV25" i="6"/>
  <c r="AW25" i="6" s="1"/>
  <c r="AV23" i="6"/>
  <c r="AW23" i="6" s="1"/>
  <c r="AV26" i="6"/>
  <c r="AW26" i="6" s="1"/>
  <c r="AV27" i="6"/>
  <c r="AW27" i="6" s="1"/>
  <c r="AV20" i="6"/>
  <c r="AW20" i="6" s="1"/>
  <c r="BB52" i="6"/>
  <c r="BC52" i="6" s="1"/>
  <c r="BB51" i="6"/>
  <c r="BC51" i="6" s="1"/>
  <c r="BB50" i="6"/>
  <c r="BC50" i="6" s="1"/>
  <c r="BB49" i="6"/>
  <c r="BC49" i="6" s="1"/>
  <c r="BB48" i="6"/>
  <c r="BC48" i="6" s="1"/>
  <c r="BB47" i="6"/>
  <c r="BC47" i="6" s="1"/>
  <c r="BB46" i="6"/>
  <c r="BC46" i="6" s="1"/>
  <c r="BB45" i="6"/>
  <c r="BC45" i="6" s="1"/>
  <c r="BB44" i="6"/>
  <c r="BC44" i="6" s="1"/>
  <c r="BB43" i="6"/>
  <c r="BC43" i="6" s="1"/>
  <c r="BB42" i="6"/>
  <c r="BC42" i="6" s="1"/>
  <c r="BB41" i="6"/>
  <c r="BC41" i="6" s="1"/>
  <c r="BB40" i="6"/>
  <c r="BC40" i="6" s="1"/>
  <c r="BB39" i="6"/>
  <c r="BC39" i="6" s="1"/>
  <c r="BB38" i="6"/>
  <c r="BC38" i="6" s="1"/>
  <c r="BB33" i="6"/>
  <c r="BC33" i="6" s="1"/>
  <c r="BB34" i="6"/>
  <c r="BC34" i="6" s="1"/>
  <c r="BB37" i="6"/>
  <c r="BC37" i="6" s="1"/>
  <c r="BB31" i="6"/>
  <c r="BC31" i="6" s="1"/>
  <c r="BB36" i="6"/>
  <c r="BC36" i="6" s="1"/>
  <c r="BB35" i="6"/>
  <c r="BC35" i="6" s="1"/>
  <c r="AY52" i="6"/>
  <c r="AZ52" i="6" s="1"/>
  <c r="AY51" i="6"/>
  <c r="AZ51" i="6" s="1"/>
  <c r="AY50" i="6"/>
  <c r="AZ50" i="6" s="1"/>
  <c r="AY49" i="6"/>
  <c r="AZ49" i="6" s="1"/>
  <c r="AY48" i="6"/>
  <c r="AZ48" i="6" s="1"/>
  <c r="AY47" i="6"/>
  <c r="AZ47" i="6" s="1"/>
  <c r="AY46" i="6"/>
  <c r="AZ46" i="6" s="1"/>
  <c r="AY45" i="6"/>
  <c r="AZ45" i="6" s="1"/>
  <c r="AY44" i="6"/>
  <c r="AZ44" i="6" s="1"/>
  <c r="AY43" i="6"/>
  <c r="AZ43" i="6" s="1"/>
  <c r="AY42" i="6"/>
  <c r="AZ42" i="6" s="1"/>
  <c r="AY41" i="6"/>
  <c r="AZ41" i="6" s="1"/>
  <c r="AY40" i="6"/>
  <c r="AZ40" i="6" s="1"/>
  <c r="AY39" i="6"/>
  <c r="AZ39" i="6" s="1"/>
  <c r="AY38" i="6"/>
  <c r="AZ38" i="6" s="1"/>
  <c r="AY33" i="6"/>
  <c r="AZ33" i="6" s="1"/>
  <c r="AY34" i="6"/>
  <c r="AZ34" i="6" s="1"/>
  <c r="AY37" i="6"/>
  <c r="AZ37" i="6" s="1"/>
  <c r="AY31" i="6"/>
  <c r="AZ31" i="6" s="1"/>
  <c r="AY36" i="6"/>
  <c r="AZ36" i="6" s="1"/>
  <c r="AY35" i="6"/>
  <c r="AZ35" i="6" s="1"/>
  <c r="AY32" i="6"/>
  <c r="AZ32" i="6" s="1"/>
  <c r="AY30" i="6"/>
  <c r="AZ30" i="6" s="1"/>
  <c r="AV32" i="6"/>
  <c r="AW32" i="6" s="1"/>
  <c r="AV35" i="6"/>
  <c r="AW35" i="6" s="1"/>
  <c r="AV36" i="6"/>
  <c r="AW36" i="6" s="1"/>
  <c r="AV31" i="6"/>
  <c r="AW31" i="6" s="1"/>
  <c r="AV37" i="6"/>
  <c r="AW37" i="6" s="1"/>
  <c r="AV34" i="6"/>
  <c r="AW34" i="6" s="1"/>
  <c r="AV33" i="6"/>
  <c r="AW33" i="6" s="1"/>
  <c r="AV38" i="6"/>
  <c r="AW38" i="6" s="1"/>
  <c r="AV39" i="6"/>
  <c r="AW39" i="6" s="1"/>
  <c r="AV40" i="6"/>
  <c r="AW40" i="6" s="1"/>
  <c r="AV41" i="6"/>
  <c r="AW41" i="6" s="1"/>
  <c r="AV42" i="6"/>
  <c r="AW42" i="6" s="1"/>
  <c r="AV43" i="6"/>
  <c r="AW43" i="6" s="1"/>
  <c r="AV44" i="6"/>
  <c r="AW44" i="6" s="1"/>
  <c r="AV45" i="6"/>
  <c r="AW45" i="6" s="1"/>
  <c r="AV46" i="6"/>
  <c r="AW46" i="6" s="1"/>
  <c r="AV47" i="6"/>
  <c r="AW47" i="6" s="1"/>
  <c r="AV48" i="6"/>
  <c r="AW48" i="6" s="1"/>
  <c r="AV49" i="6"/>
  <c r="AW49" i="6" s="1"/>
  <c r="AV50" i="6"/>
  <c r="AW50" i="6" s="1"/>
  <c r="AV51" i="6"/>
  <c r="AW51" i="6" s="1"/>
  <c r="AV52" i="6"/>
  <c r="AW52" i="6" s="1"/>
  <c r="AV30" i="6"/>
  <c r="AW30" i="6" s="1"/>
  <c r="BB62" i="6"/>
  <c r="BC62" i="6" s="1"/>
  <c r="BB61" i="6"/>
  <c r="BC61" i="6" s="1"/>
  <c r="BB60" i="6"/>
  <c r="BC60" i="6" s="1"/>
  <c r="BB59" i="6"/>
  <c r="BC59" i="6" s="1"/>
  <c r="BB58" i="6"/>
  <c r="BC58" i="6" s="1"/>
  <c r="BB56" i="6"/>
  <c r="BC56" i="6" s="1"/>
  <c r="BB57" i="6"/>
  <c r="BC57" i="6" s="1"/>
  <c r="BB55" i="6"/>
  <c r="BC55" i="6" s="1"/>
  <c r="AY62" i="6"/>
  <c r="AZ62" i="6" s="1"/>
  <c r="AY61" i="6"/>
  <c r="AZ61" i="6" s="1"/>
  <c r="AY60" i="6"/>
  <c r="AZ60" i="6" s="1"/>
  <c r="AY59" i="6"/>
  <c r="AZ59" i="6" s="1"/>
  <c r="AY58" i="6"/>
  <c r="AZ58" i="6" s="1"/>
  <c r="AY56" i="6"/>
  <c r="AZ56" i="6" s="1"/>
  <c r="AY57" i="6"/>
  <c r="AZ57" i="6" s="1"/>
  <c r="AY55" i="6"/>
  <c r="AZ55" i="6" s="1"/>
  <c r="AV57" i="6"/>
  <c r="AW57" i="6" s="1"/>
  <c r="AV56" i="6"/>
  <c r="AW56" i="6" s="1"/>
  <c r="AV58" i="6"/>
  <c r="AW58" i="6" s="1"/>
  <c r="AV59" i="6"/>
  <c r="AW59" i="6" s="1"/>
  <c r="AV60" i="6"/>
  <c r="AW60" i="6" s="1"/>
  <c r="AV61" i="6"/>
  <c r="AW61" i="6" s="1"/>
  <c r="AV62" i="6"/>
  <c r="AW62" i="6" s="1"/>
  <c r="AV55" i="6"/>
  <c r="AW55" i="6" s="1"/>
  <c r="BE74" i="6"/>
  <c r="BF74" i="6" s="1"/>
  <c r="BE68" i="6"/>
  <c r="BF68" i="6" s="1"/>
  <c r="BE71" i="6"/>
  <c r="BF71" i="6" s="1"/>
  <c r="BE73" i="6"/>
  <c r="BF73" i="6" s="1"/>
  <c r="BE67" i="6"/>
  <c r="BF67" i="6" s="1"/>
  <c r="BE72" i="6"/>
  <c r="BF72" i="6" s="1"/>
  <c r="BE70" i="6"/>
  <c r="BF70" i="6" s="1"/>
  <c r="BE66" i="6"/>
  <c r="BF66" i="6" s="1"/>
  <c r="BE65" i="6"/>
  <c r="BF65" i="6" s="1"/>
  <c r="BB74" i="6"/>
  <c r="BC74" i="6" s="1"/>
  <c r="BB68" i="6"/>
  <c r="BC68" i="6" s="1"/>
  <c r="BB71" i="6"/>
  <c r="BC71" i="6" s="1"/>
  <c r="BB73" i="6"/>
  <c r="BC73" i="6" s="1"/>
  <c r="BB66" i="6"/>
  <c r="BC66" i="6" s="1"/>
  <c r="BB65" i="6"/>
  <c r="BC65" i="6" s="1"/>
  <c r="AY74" i="6"/>
  <c r="AZ74" i="6" s="1"/>
  <c r="AY68" i="6"/>
  <c r="AZ68" i="6" s="1"/>
  <c r="AY71" i="6"/>
  <c r="AZ71" i="6" s="1"/>
  <c r="AY73" i="6"/>
  <c r="AZ73" i="6" s="1"/>
  <c r="AY67" i="6"/>
  <c r="AZ67" i="6" s="1"/>
  <c r="AY72" i="6"/>
  <c r="AZ72" i="6" s="1"/>
  <c r="AY70" i="6"/>
  <c r="AZ70" i="6" s="1"/>
  <c r="AY66" i="6"/>
  <c r="AZ66" i="6" s="1"/>
  <c r="AY65" i="6"/>
  <c r="AZ65" i="6" s="1"/>
  <c r="AV66" i="6"/>
  <c r="AW66" i="6" s="1"/>
  <c r="AV70" i="6"/>
  <c r="AW70" i="6" s="1"/>
  <c r="AV72" i="6"/>
  <c r="AW72" i="6" s="1"/>
  <c r="AV67" i="6"/>
  <c r="AW67" i="6" s="1"/>
  <c r="AV73" i="6"/>
  <c r="AW73" i="6" s="1"/>
  <c r="AV71" i="6"/>
  <c r="AW71" i="6" s="1"/>
  <c r="AV68" i="6"/>
  <c r="AW68" i="6" s="1"/>
  <c r="AV74" i="6"/>
  <c r="AW74" i="6" s="1"/>
  <c r="AV65" i="6"/>
  <c r="AW65" i="6" s="1"/>
  <c r="BE82" i="6"/>
  <c r="BF82" i="6" s="1"/>
  <c r="BE81" i="6"/>
  <c r="BF81" i="6" s="1"/>
  <c r="BE80" i="6"/>
  <c r="BF80" i="6" s="1"/>
  <c r="BE78" i="6"/>
  <c r="BF78" i="6" s="1"/>
  <c r="BE79" i="6"/>
  <c r="BF79" i="6" s="1"/>
  <c r="BF77" i="6"/>
  <c r="BB82" i="6"/>
  <c r="BC82" i="6" s="1"/>
  <c r="BB81" i="6"/>
  <c r="BC81" i="6" s="1"/>
  <c r="BB80" i="6"/>
  <c r="BC80" i="6" s="1"/>
  <c r="BB78" i="6"/>
  <c r="BC78" i="6" s="1"/>
  <c r="BB79" i="6"/>
  <c r="BC79" i="6" s="1"/>
  <c r="BB77" i="6"/>
  <c r="BC77" i="6" s="1"/>
  <c r="AY82" i="6"/>
  <c r="AZ82" i="6" s="1"/>
  <c r="AY81" i="6"/>
  <c r="AZ81" i="6" s="1"/>
  <c r="AY80" i="6"/>
  <c r="AZ80" i="6" s="1"/>
  <c r="AY78" i="6"/>
  <c r="AZ78" i="6" s="1"/>
  <c r="AY79" i="6"/>
  <c r="AZ79" i="6" s="1"/>
  <c r="AY77" i="6"/>
  <c r="AZ77" i="6" s="1"/>
  <c r="AV79" i="6"/>
  <c r="AW79" i="6" s="1"/>
  <c r="AV78" i="6"/>
  <c r="AW78" i="6" s="1"/>
  <c r="AV80" i="6"/>
  <c r="AW80" i="6" s="1"/>
  <c r="AV81" i="6"/>
  <c r="AW81" i="6" s="1"/>
  <c r="AV82" i="6"/>
  <c r="AW82" i="6" s="1"/>
  <c r="AV77" i="6"/>
  <c r="AW77" i="6" s="1"/>
  <c r="BE91" i="6"/>
  <c r="BF91" i="6" s="1"/>
  <c r="BE90" i="6"/>
  <c r="BF90" i="6" s="1"/>
  <c r="BE89" i="6"/>
  <c r="BF89" i="6" s="1"/>
  <c r="BE88" i="6"/>
  <c r="BF88" i="6" s="1"/>
  <c r="BE87" i="6"/>
  <c r="BF87" i="6" s="1"/>
  <c r="BE86" i="6"/>
  <c r="BF86" i="6" s="1"/>
  <c r="BE85" i="6"/>
  <c r="BB91" i="6"/>
  <c r="BC91" i="6" s="1"/>
  <c r="BB90" i="6"/>
  <c r="BC90" i="6" s="1"/>
  <c r="BB89" i="6"/>
  <c r="BC89" i="6" s="1"/>
  <c r="BB88" i="6"/>
  <c r="BC88" i="6" s="1"/>
  <c r="BB87" i="6"/>
  <c r="BC87" i="6" s="1"/>
  <c r="BB86" i="6"/>
  <c r="BC86" i="6" s="1"/>
  <c r="BB85" i="6"/>
  <c r="BC85" i="6" s="1"/>
  <c r="AY86" i="6"/>
  <c r="AZ86" i="6" s="1"/>
  <c r="AY87" i="6"/>
  <c r="AZ87" i="6" s="1"/>
  <c r="AY88" i="6"/>
  <c r="AZ88" i="6" s="1"/>
  <c r="AY89" i="6"/>
  <c r="AZ89" i="6" s="1"/>
  <c r="AY90" i="6"/>
  <c r="AZ90" i="6" s="1"/>
  <c r="AY91" i="6"/>
  <c r="AZ91" i="6" s="1"/>
  <c r="AY85" i="6"/>
  <c r="AZ85" i="6" s="1"/>
  <c r="AV86" i="6"/>
  <c r="AW86" i="6" s="1"/>
  <c r="AV87" i="6"/>
  <c r="AW87" i="6" s="1"/>
  <c r="AV88" i="6"/>
  <c r="AW88" i="6" s="1"/>
  <c r="AV89" i="6"/>
  <c r="AW89" i="6" s="1"/>
  <c r="AV90" i="6"/>
  <c r="AW90" i="6" s="1"/>
  <c r="AV91" i="6"/>
  <c r="AW91" i="6" s="1"/>
  <c r="AV85" i="6"/>
  <c r="AW85" i="6" s="1"/>
  <c r="O67" i="1"/>
  <c r="O58" i="1"/>
  <c r="O73" i="1"/>
  <c r="L59" i="1"/>
  <c r="L66" i="1"/>
  <c r="L64" i="1"/>
  <c r="L69" i="1"/>
  <c r="I73" i="1"/>
  <c r="I74" i="1"/>
  <c r="I75" i="1"/>
  <c r="I65" i="1"/>
  <c r="R77" i="6"/>
  <c r="S77" i="6" s="1"/>
  <c r="R91" i="6"/>
  <c r="S91" i="6" s="1"/>
  <c r="R90" i="6"/>
  <c r="S90" i="6" s="1"/>
  <c r="R89" i="6"/>
  <c r="S89" i="6" s="1"/>
  <c r="R88" i="6"/>
  <c r="S88" i="6" s="1"/>
  <c r="R87" i="6"/>
  <c r="S87" i="6" s="1"/>
  <c r="R86" i="6"/>
  <c r="S86" i="6" s="1"/>
  <c r="R85" i="6"/>
  <c r="S85" i="6" s="1"/>
  <c r="CE91" i="6"/>
  <c r="CF91" i="6" s="1"/>
  <c r="CC91" i="6"/>
  <c r="BR91" i="6"/>
  <c r="BS91" i="6" s="1"/>
  <c r="AR91" i="6"/>
  <c r="AS91" i="6" s="1"/>
  <c r="AE91" i="6"/>
  <c r="AF91" i="6" s="1"/>
  <c r="CE90" i="6"/>
  <c r="CF90" i="6" s="1"/>
  <c r="BR90" i="6"/>
  <c r="BS90" i="6" s="1"/>
  <c r="AR90" i="6"/>
  <c r="AS90" i="6" s="1"/>
  <c r="AE90" i="6"/>
  <c r="AF90" i="6" s="1"/>
  <c r="CE89" i="6"/>
  <c r="CF89" i="6" s="1"/>
  <c r="CC89" i="6"/>
  <c r="BR89" i="6"/>
  <c r="BS89" i="6" s="1"/>
  <c r="AR89" i="6"/>
  <c r="AS89" i="6" s="1"/>
  <c r="AE89" i="6"/>
  <c r="AF89" i="6" s="1"/>
  <c r="CE88" i="6"/>
  <c r="CF88" i="6" s="1"/>
  <c r="BZ88" i="6"/>
  <c r="BR88" i="6"/>
  <c r="BS88" i="6" s="1"/>
  <c r="AR88" i="6"/>
  <c r="AS88" i="6" s="1"/>
  <c r="AE88" i="6"/>
  <c r="AF88" i="6" s="1"/>
  <c r="CE87" i="6"/>
  <c r="CF87" i="6" s="1"/>
  <c r="BR87" i="6"/>
  <c r="BS87" i="6" s="1"/>
  <c r="AR87" i="6"/>
  <c r="AS87" i="6" s="1"/>
  <c r="AE87" i="6"/>
  <c r="AF87" i="6" s="1"/>
  <c r="CE86" i="6"/>
  <c r="CF86" i="6" s="1"/>
  <c r="BR86" i="6"/>
  <c r="BS86" i="6" s="1"/>
  <c r="AR86" i="6"/>
  <c r="AS86" i="6" s="1"/>
  <c r="AE86" i="6"/>
  <c r="AF86" i="6" s="1"/>
  <c r="CE85" i="6"/>
  <c r="CF85" i="6" s="1"/>
  <c r="BR85" i="6"/>
  <c r="BS85" i="6" s="1"/>
  <c r="BF85" i="6"/>
  <c r="AR85" i="6"/>
  <c r="AS85" i="6" s="1"/>
  <c r="AE85" i="6"/>
  <c r="AF85" i="6" s="1"/>
  <c r="BW81" i="6"/>
  <c r="BW77" i="6"/>
  <c r="BR82" i="6"/>
  <c r="BS82" i="6" s="1"/>
  <c r="BR81" i="6"/>
  <c r="BS81" i="6" s="1"/>
  <c r="BR80" i="6"/>
  <c r="BS80" i="6" s="1"/>
  <c r="BR79" i="6"/>
  <c r="BS79" i="6" s="1"/>
  <c r="BR78" i="6"/>
  <c r="BS78" i="6" s="1"/>
  <c r="BR77" i="6"/>
  <c r="BS77" i="6" s="1"/>
  <c r="BR74" i="6"/>
  <c r="BS74" i="6" s="1"/>
  <c r="BR68" i="6"/>
  <c r="BS68" i="6" s="1"/>
  <c r="BR71" i="6"/>
  <c r="BS71" i="6" s="1"/>
  <c r="BR72" i="6"/>
  <c r="BS72" i="6" s="1"/>
  <c r="BR70" i="6"/>
  <c r="BS70" i="6" s="1"/>
  <c r="BR73" i="6"/>
  <c r="BS73" i="6" s="1"/>
  <c r="BR66" i="6"/>
  <c r="BS66" i="6" s="1"/>
  <c r="BR67" i="6"/>
  <c r="BS67" i="6" s="1"/>
  <c r="BR65" i="6"/>
  <c r="BS65" i="6" s="1"/>
  <c r="BR62" i="6"/>
  <c r="BS62" i="6" s="1"/>
  <c r="BR61" i="6"/>
  <c r="BS61" i="6" s="1"/>
  <c r="BP61" i="6"/>
  <c r="BR60" i="6"/>
  <c r="BS60" i="6" s="1"/>
  <c r="BR59" i="6"/>
  <c r="BS59" i="6" s="1"/>
  <c r="BR58" i="6"/>
  <c r="BS58" i="6" s="1"/>
  <c r="BR56" i="6"/>
  <c r="BS56" i="6" s="1"/>
  <c r="BR57" i="6"/>
  <c r="BS57" i="6" s="1"/>
  <c r="BR55" i="6"/>
  <c r="BS55" i="6" s="1"/>
  <c r="BR52" i="6"/>
  <c r="BS52" i="6" s="1"/>
  <c r="BR51" i="6"/>
  <c r="BS51" i="6" s="1"/>
  <c r="BR50" i="6"/>
  <c r="BS50" i="6" s="1"/>
  <c r="BR49" i="6"/>
  <c r="BS49" i="6" s="1"/>
  <c r="BR48" i="6"/>
  <c r="BS48" i="6" s="1"/>
  <c r="BR47" i="6"/>
  <c r="BS47" i="6" s="1"/>
  <c r="BR46" i="6"/>
  <c r="BS46" i="6" s="1"/>
  <c r="BR45" i="6"/>
  <c r="BS45" i="6" s="1"/>
  <c r="BR44" i="6"/>
  <c r="BS44" i="6" s="1"/>
  <c r="BR43" i="6"/>
  <c r="BS43" i="6" s="1"/>
  <c r="BR42" i="6"/>
  <c r="BS42" i="6" s="1"/>
  <c r="BR41" i="6"/>
  <c r="BS41" i="6" s="1"/>
  <c r="BR40" i="6"/>
  <c r="BS40" i="6" s="1"/>
  <c r="BR39" i="6"/>
  <c r="BS39" i="6" s="1"/>
  <c r="BR38" i="6"/>
  <c r="BS38" i="6" s="1"/>
  <c r="BJ38" i="6"/>
  <c r="BR33" i="6"/>
  <c r="BS33" i="6" s="1"/>
  <c r="BR34" i="6"/>
  <c r="BS34" i="6" s="1"/>
  <c r="BR37" i="6"/>
  <c r="BS37" i="6" s="1"/>
  <c r="BR31" i="6"/>
  <c r="BS31" i="6" s="1"/>
  <c r="BR32" i="6"/>
  <c r="BS32" i="6" s="1"/>
  <c r="BR30" i="6"/>
  <c r="BS30" i="6" s="1"/>
  <c r="BR36" i="6"/>
  <c r="BS36" i="6" s="1"/>
  <c r="BR35" i="6"/>
  <c r="BS35" i="6" s="1"/>
  <c r="BR27" i="6"/>
  <c r="BS27" i="6" s="1"/>
  <c r="BR26" i="6"/>
  <c r="BS26" i="6" s="1"/>
  <c r="BR23" i="6"/>
  <c r="BS23" i="6" s="1"/>
  <c r="BR25" i="6"/>
  <c r="BS25" i="6" s="1"/>
  <c r="BR24" i="6"/>
  <c r="BS24" i="6" s="1"/>
  <c r="BR20" i="6"/>
  <c r="BS20" i="6" s="1"/>
  <c r="BR21" i="6"/>
  <c r="BS21" i="6" s="1"/>
  <c r="BR17" i="6"/>
  <c r="BS17" i="6" s="1"/>
  <c r="BR19" i="6"/>
  <c r="BS19" i="6" s="1"/>
  <c r="BR22" i="6"/>
  <c r="BS22" i="6" s="1"/>
  <c r="BR18" i="6"/>
  <c r="BS18" i="6" s="1"/>
  <c r="BR14" i="6"/>
  <c r="BS14" i="6" s="1"/>
  <c r="BR13" i="6"/>
  <c r="BS13" i="6" s="1"/>
  <c r="BR12" i="6"/>
  <c r="BS12" i="6" s="1"/>
  <c r="BR11" i="6"/>
  <c r="BS11" i="6" s="1"/>
  <c r="BR10" i="6"/>
  <c r="BS10" i="6" s="1"/>
  <c r="BR9" i="6"/>
  <c r="BS9" i="6" s="1"/>
  <c r="BR8" i="6"/>
  <c r="BS8" i="6" s="1"/>
  <c r="BR7" i="6"/>
  <c r="BS7" i="6" s="1"/>
  <c r="BR6" i="6"/>
  <c r="BS6" i="6" s="1"/>
  <c r="BR5" i="6"/>
  <c r="BS5" i="6" s="1"/>
  <c r="BR4" i="6"/>
  <c r="BS4" i="6" s="1"/>
  <c r="BP96" i="5"/>
  <c r="BM96" i="5"/>
  <c r="BS95" i="5"/>
  <c r="BM95" i="5"/>
  <c r="BJ95" i="5"/>
  <c r="BP93" i="5"/>
  <c r="BM93" i="5"/>
  <c r="BJ93" i="5"/>
  <c r="BP87" i="5"/>
  <c r="BM87" i="5"/>
  <c r="BJ87" i="5"/>
  <c r="BM86" i="5"/>
  <c r="BS80" i="5"/>
  <c r="BJ79" i="5"/>
  <c r="BM78" i="5"/>
  <c r="BM77" i="5"/>
  <c r="BM76" i="5"/>
  <c r="BP71" i="5"/>
  <c r="BJ67" i="5"/>
  <c r="BM66" i="5"/>
  <c r="BM65" i="5"/>
  <c r="BM64" i="5"/>
  <c r="BM57" i="5"/>
  <c r="BS59" i="5"/>
  <c r="BP60" i="5"/>
  <c r="BJ53" i="5"/>
  <c r="BM49" i="5"/>
  <c r="BP45" i="5"/>
  <c r="BM42" i="5"/>
  <c r="BP36" i="5"/>
  <c r="BJ13" i="5"/>
  <c r="BS5" i="5"/>
  <c r="AZ86" i="1"/>
  <c r="AZ84" i="1"/>
  <c r="AW84" i="1"/>
  <c r="BC83" i="1"/>
  <c r="AZ83" i="1"/>
  <c r="BC82" i="1"/>
  <c r="AW82" i="1"/>
  <c r="AW81" i="1"/>
  <c r="AW80" i="1"/>
  <c r="AW79" i="1"/>
  <c r="AZ74" i="1"/>
  <c r="AW74" i="1"/>
  <c r="AW69" i="1"/>
  <c r="BC64" i="1"/>
  <c r="AW64" i="1"/>
  <c r="AW59" i="1"/>
  <c r="AZ63" i="1"/>
  <c r="AZ65" i="1"/>
  <c r="BC55" i="1"/>
  <c r="AZ55" i="1"/>
  <c r="BC54" i="1"/>
  <c r="AZ54" i="1"/>
  <c r="AW52" i="1"/>
  <c r="AZ47" i="1"/>
  <c r="BC42" i="1"/>
  <c r="AW41" i="1"/>
  <c r="BC38" i="1"/>
  <c r="AW38" i="1"/>
  <c r="AZ36" i="1"/>
  <c r="AZ35" i="1"/>
  <c r="AZ28" i="1"/>
  <c r="BC33" i="1"/>
  <c r="BC30" i="1"/>
  <c r="AW27" i="1"/>
  <c r="BC24" i="1"/>
  <c r="BC20" i="1"/>
  <c r="AZ20" i="1"/>
  <c r="BC19" i="1"/>
  <c r="AZ19" i="1"/>
  <c r="BC18" i="1"/>
  <c r="AZ18" i="1"/>
  <c r="BC17" i="1"/>
  <c r="BC11" i="1"/>
  <c r="AZ9" i="1"/>
  <c r="AZ4" i="1"/>
  <c r="BC8" i="1"/>
  <c r="BC6" i="1"/>
  <c r="AZ5" i="1"/>
  <c r="AW5" i="1"/>
  <c r="CE78" i="6"/>
  <c r="CF78" i="6" s="1"/>
  <c r="CE79" i="6"/>
  <c r="CF79" i="6" s="1"/>
  <c r="CC80" i="6"/>
  <c r="CE80" i="6"/>
  <c r="CF80" i="6" s="1"/>
  <c r="CC81" i="6"/>
  <c r="CE81" i="6"/>
  <c r="CF81" i="6" s="1"/>
  <c r="CE82" i="6"/>
  <c r="CF82" i="6" s="1"/>
  <c r="BZ67" i="6"/>
  <c r="CE67" i="6"/>
  <c r="CF67" i="6" s="1"/>
  <c r="CE66" i="6"/>
  <c r="CF66" i="6" s="1"/>
  <c r="CE73" i="6"/>
  <c r="CF73" i="6" s="1"/>
  <c r="BZ70" i="6"/>
  <c r="CE70" i="6"/>
  <c r="CF70" i="6" s="1"/>
  <c r="BZ72" i="6"/>
  <c r="CE72" i="6"/>
  <c r="CF72" i="6" s="1"/>
  <c r="CE71" i="6"/>
  <c r="CF71" i="6" s="1"/>
  <c r="CE68" i="6"/>
  <c r="CF68" i="6" s="1"/>
  <c r="BZ74" i="6"/>
  <c r="CE74" i="6"/>
  <c r="CF74" i="6" s="1"/>
  <c r="CE57" i="6"/>
  <c r="CF57" i="6" s="1"/>
  <c r="CE56" i="6"/>
  <c r="CF56" i="6" s="1"/>
  <c r="CE58" i="6"/>
  <c r="CF58" i="6" s="1"/>
  <c r="CE59" i="6"/>
  <c r="CF59" i="6" s="1"/>
  <c r="CE60" i="6"/>
  <c r="CF60" i="6" s="1"/>
  <c r="CE61" i="6"/>
  <c r="CF61" i="6" s="1"/>
  <c r="CE62" i="6"/>
  <c r="CF62" i="6" s="1"/>
  <c r="CE55" i="6"/>
  <c r="CF55" i="6" s="1"/>
  <c r="AR36" i="6"/>
  <c r="AS36" i="6" s="1"/>
  <c r="AR30" i="6"/>
  <c r="AS30" i="6" s="1"/>
  <c r="AR32" i="6"/>
  <c r="AS32" i="6" s="1"/>
  <c r="AR31" i="6"/>
  <c r="AS31" i="6" s="1"/>
  <c r="AR37" i="6"/>
  <c r="AS37" i="6" s="1"/>
  <c r="AR34" i="6"/>
  <c r="AS34" i="6" s="1"/>
  <c r="AM33" i="6"/>
  <c r="AR33" i="6"/>
  <c r="AS33" i="6" s="1"/>
  <c r="AR38" i="6"/>
  <c r="AS38" i="6" s="1"/>
  <c r="AR39" i="6"/>
  <c r="AS39" i="6" s="1"/>
  <c r="AR40" i="6"/>
  <c r="AS40" i="6" s="1"/>
  <c r="AR41" i="6"/>
  <c r="AS41" i="6" s="1"/>
  <c r="AR42" i="6"/>
  <c r="AS42" i="6" s="1"/>
  <c r="AR43" i="6"/>
  <c r="AS43" i="6" s="1"/>
  <c r="AR44" i="6"/>
  <c r="AS44" i="6" s="1"/>
  <c r="AR45" i="6"/>
  <c r="AS45" i="6" s="1"/>
  <c r="AR46" i="6"/>
  <c r="AS46" i="6" s="1"/>
  <c r="AR47" i="6"/>
  <c r="AS47" i="6" s="1"/>
  <c r="AR48" i="6"/>
  <c r="AS48" i="6" s="1"/>
  <c r="AJ49" i="6"/>
  <c r="AM49" i="6"/>
  <c r="AR49" i="6"/>
  <c r="AS49" i="6" s="1"/>
  <c r="AR50" i="6"/>
  <c r="AS50" i="6" s="1"/>
  <c r="AR51" i="6"/>
  <c r="AS51" i="6" s="1"/>
  <c r="AR52" i="6"/>
  <c r="AS52" i="6" s="1"/>
  <c r="CF22" i="6"/>
  <c r="CF19" i="6"/>
  <c r="CF17" i="6"/>
  <c r="CF21" i="6"/>
  <c r="CF20" i="6"/>
  <c r="CF24" i="6"/>
  <c r="CF25" i="6"/>
  <c r="CF23" i="6"/>
  <c r="CF26" i="6"/>
  <c r="CF27" i="6"/>
  <c r="CF18" i="6"/>
  <c r="CF4" i="6"/>
  <c r="CF5" i="6"/>
  <c r="CF6" i="6"/>
  <c r="CF7" i="6"/>
  <c r="CF8" i="6"/>
  <c r="CF9" i="6"/>
  <c r="CF10" i="6"/>
  <c r="CF11" i="6"/>
  <c r="CF12" i="6"/>
  <c r="CF13" i="6"/>
  <c r="CF14" i="6"/>
  <c r="CE77" i="6"/>
  <c r="CF77" i="6" s="1"/>
  <c r="AS77" i="6"/>
  <c r="AE77" i="6"/>
  <c r="AF77" i="6" s="1"/>
  <c r="AR67" i="6"/>
  <c r="AS67" i="6" s="1"/>
  <c r="AR66" i="6"/>
  <c r="AS66" i="6" s="1"/>
  <c r="AR73" i="6"/>
  <c r="AS73" i="6" s="1"/>
  <c r="AR70" i="6"/>
  <c r="AS70" i="6" s="1"/>
  <c r="AR72" i="6"/>
  <c r="AS72" i="6" s="1"/>
  <c r="AJ71" i="6"/>
  <c r="AR71" i="6"/>
  <c r="AS71" i="6" s="1"/>
  <c r="AR68" i="6"/>
  <c r="AS68" i="6" s="1"/>
  <c r="AR74" i="6"/>
  <c r="AS74" i="6" s="1"/>
  <c r="BE57" i="6"/>
  <c r="BF57" i="6" s="1"/>
  <c r="BE56" i="6"/>
  <c r="BF56" i="6" s="1"/>
  <c r="BE58" i="6"/>
  <c r="BF58" i="6" s="1"/>
  <c r="BE59" i="6"/>
  <c r="BF59" i="6" s="1"/>
  <c r="BE60" i="6"/>
  <c r="BF60" i="6" s="1"/>
  <c r="BE61" i="6"/>
  <c r="BF61" i="6" s="1"/>
  <c r="BE62" i="6"/>
  <c r="BF62" i="6" s="1"/>
  <c r="BE55" i="6"/>
  <c r="BF55" i="6" s="1"/>
  <c r="BE36" i="6"/>
  <c r="BF36" i="6" s="1"/>
  <c r="BE32" i="6"/>
  <c r="BF32" i="6" s="1"/>
  <c r="BE31" i="6"/>
  <c r="BF31" i="6" s="1"/>
  <c r="BE37" i="6"/>
  <c r="BF37" i="6" s="1"/>
  <c r="BE34" i="6"/>
  <c r="BF34" i="6" s="1"/>
  <c r="BE33" i="6"/>
  <c r="BF33" i="6" s="1"/>
  <c r="BE38" i="6"/>
  <c r="BF38" i="6" s="1"/>
  <c r="BE39" i="6"/>
  <c r="BF39" i="6" s="1"/>
  <c r="BE40" i="6"/>
  <c r="BF40" i="6" s="1"/>
  <c r="BE41" i="6"/>
  <c r="BF41" i="6" s="1"/>
  <c r="BE42" i="6"/>
  <c r="BF42" i="6" s="1"/>
  <c r="BE43" i="6"/>
  <c r="BF43" i="6" s="1"/>
  <c r="BE44" i="6"/>
  <c r="BF44" i="6" s="1"/>
  <c r="BE45" i="6"/>
  <c r="BF45" i="6" s="1"/>
  <c r="BE46" i="6"/>
  <c r="BF46" i="6" s="1"/>
  <c r="BE47" i="6"/>
  <c r="BF47" i="6" s="1"/>
  <c r="BE48" i="6"/>
  <c r="BF48" i="6" s="1"/>
  <c r="BE49" i="6"/>
  <c r="BF49" i="6" s="1"/>
  <c r="BE50" i="6"/>
  <c r="BF50" i="6" s="1"/>
  <c r="BE51" i="6"/>
  <c r="BF51" i="6" s="1"/>
  <c r="BE52" i="6"/>
  <c r="BF52" i="6" s="1"/>
  <c r="BE35" i="6"/>
  <c r="BF35" i="6" s="1"/>
  <c r="BE19" i="6"/>
  <c r="BF19" i="6" s="1"/>
  <c r="BE17" i="6"/>
  <c r="BF17" i="6" s="1"/>
  <c r="BE21" i="6"/>
  <c r="BF21" i="6" s="1"/>
  <c r="BE20" i="6"/>
  <c r="BF20" i="6" s="1"/>
  <c r="BE24" i="6"/>
  <c r="BF24" i="6" s="1"/>
  <c r="BE25" i="6"/>
  <c r="BF25" i="6" s="1"/>
  <c r="BE23" i="6"/>
  <c r="BF23" i="6" s="1"/>
  <c r="BE26" i="6"/>
  <c r="BF26" i="6" s="1"/>
  <c r="BE27" i="6"/>
  <c r="BF27" i="6" s="1"/>
  <c r="BE18" i="6"/>
  <c r="BF18" i="6" s="1"/>
  <c r="AI22" i="6"/>
  <c r="AJ22" i="6" s="1"/>
  <c r="AL22" i="6"/>
  <c r="AM22" i="6" s="1"/>
  <c r="AO22" i="6"/>
  <c r="AP22" i="6" s="1"/>
  <c r="AR22" i="6"/>
  <c r="AS22" i="6" s="1"/>
  <c r="AI19" i="6"/>
  <c r="AJ19" i="6" s="1"/>
  <c r="AL19" i="6"/>
  <c r="AM19" i="6" s="1"/>
  <c r="AO19" i="6"/>
  <c r="AP19" i="6" s="1"/>
  <c r="AR19" i="6"/>
  <c r="AS19" i="6" s="1"/>
  <c r="AI17" i="6"/>
  <c r="AJ17" i="6" s="1"/>
  <c r="AL17" i="6"/>
  <c r="AM17" i="6" s="1"/>
  <c r="AO17" i="6"/>
  <c r="AP17" i="6" s="1"/>
  <c r="AR17" i="6"/>
  <c r="AS17" i="6" s="1"/>
  <c r="AI21" i="6"/>
  <c r="AJ21" i="6" s="1"/>
  <c r="AL21" i="6"/>
  <c r="AM21" i="6" s="1"/>
  <c r="AO21" i="6"/>
  <c r="AP21" i="6" s="1"/>
  <c r="AR21" i="6"/>
  <c r="AS21" i="6" s="1"/>
  <c r="AI20" i="6"/>
  <c r="AJ20" i="6" s="1"/>
  <c r="AL20" i="6"/>
  <c r="AM20" i="6" s="1"/>
  <c r="AO20" i="6"/>
  <c r="AP20" i="6" s="1"/>
  <c r="AR20" i="6"/>
  <c r="AS20" i="6" s="1"/>
  <c r="AI24" i="6"/>
  <c r="AJ24" i="6" s="1"/>
  <c r="AL24" i="6"/>
  <c r="AM24" i="6" s="1"/>
  <c r="AO24" i="6"/>
  <c r="AP24" i="6" s="1"/>
  <c r="AR24" i="6"/>
  <c r="AS24" i="6" s="1"/>
  <c r="AI25" i="6"/>
  <c r="AJ25" i="6" s="1"/>
  <c r="AL25" i="6"/>
  <c r="AM25" i="6" s="1"/>
  <c r="AO25" i="6"/>
  <c r="AP25" i="6" s="1"/>
  <c r="AR25" i="6"/>
  <c r="AS25" i="6" s="1"/>
  <c r="AI23" i="6"/>
  <c r="AJ23" i="6" s="1"/>
  <c r="AL23" i="6"/>
  <c r="AM23" i="6" s="1"/>
  <c r="AO23" i="6"/>
  <c r="AP23" i="6" s="1"/>
  <c r="AR23" i="6"/>
  <c r="AS23" i="6" s="1"/>
  <c r="AI26" i="6"/>
  <c r="AJ26" i="6" s="1"/>
  <c r="AL26" i="6"/>
  <c r="AM26" i="6" s="1"/>
  <c r="AO26" i="6"/>
  <c r="AP26" i="6" s="1"/>
  <c r="AR26" i="6"/>
  <c r="AS26" i="6" s="1"/>
  <c r="AI27" i="6"/>
  <c r="AJ27" i="6" s="1"/>
  <c r="AL27" i="6"/>
  <c r="AM27" i="6" s="1"/>
  <c r="AO27" i="6"/>
  <c r="AP27" i="6" s="1"/>
  <c r="AR27" i="6"/>
  <c r="AS27" i="6" s="1"/>
  <c r="AR18" i="6"/>
  <c r="AS18" i="6" s="1"/>
  <c r="AR5" i="6"/>
  <c r="AS5" i="6" s="1"/>
  <c r="AR6" i="6"/>
  <c r="AS6" i="6" s="1"/>
  <c r="AR7" i="6"/>
  <c r="AS7" i="6" s="1"/>
  <c r="AR8" i="6"/>
  <c r="AS8" i="6" s="1"/>
  <c r="AR9" i="6"/>
  <c r="AS9" i="6" s="1"/>
  <c r="AJ10" i="6"/>
  <c r="AR10" i="6"/>
  <c r="AS10" i="6" s="1"/>
  <c r="AR11" i="6"/>
  <c r="AS11" i="6" s="1"/>
  <c r="AR12" i="6"/>
  <c r="AS12" i="6" s="1"/>
  <c r="AR13" i="6"/>
  <c r="AS13" i="6" s="1"/>
  <c r="AR14" i="6"/>
  <c r="AS14" i="6" s="1"/>
  <c r="AR4" i="6"/>
  <c r="AS4" i="6" s="1"/>
  <c r="AE78" i="6"/>
  <c r="AF78" i="6" s="1"/>
  <c r="AE80" i="6"/>
  <c r="AF80" i="6" s="1"/>
  <c r="AE81" i="6"/>
  <c r="AF81" i="6" s="1"/>
  <c r="AE82" i="6"/>
  <c r="AF82" i="6" s="1"/>
  <c r="AE67" i="6"/>
  <c r="AF67" i="6" s="1"/>
  <c r="AE66" i="6"/>
  <c r="AF66" i="6" s="1"/>
  <c r="AE73" i="6"/>
  <c r="AF73" i="6" s="1"/>
  <c r="AE70" i="6"/>
  <c r="AF70" i="6" s="1"/>
  <c r="AE72" i="6"/>
  <c r="AF72" i="6" s="1"/>
  <c r="AE71" i="6"/>
  <c r="AF71" i="6" s="1"/>
  <c r="AE68" i="6"/>
  <c r="AF68" i="6" s="1"/>
  <c r="AE74" i="6"/>
  <c r="AF74" i="6" s="1"/>
  <c r="AE57" i="6"/>
  <c r="AF57" i="6" s="1"/>
  <c r="AE56" i="6"/>
  <c r="AF56" i="6" s="1"/>
  <c r="AE58" i="6"/>
  <c r="AF58" i="6" s="1"/>
  <c r="AE59" i="6"/>
  <c r="AF59" i="6" s="1"/>
  <c r="AE60" i="6"/>
  <c r="AF60" i="6" s="1"/>
  <c r="AE61" i="6"/>
  <c r="AF61" i="6" s="1"/>
  <c r="AE62" i="6"/>
  <c r="AF62" i="6" s="1"/>
  <c r="AE55" i="6"/>
  <c r="AF55" i="6" s="1"/>
  <c r="AE36" i="6"/>
  <c r="AF36" i="6" s="1"/>
  <c r="AE30" i="6"/>
  <c r="AF30" i="6" s="1"/>
  <c r="AE32" i="6"/>
  <c r="AF32" i="6" s="1"/>
  <c r="Z31" i="6"/>
  <c r="AC31" i="6"/>
  <c r="AE31" i="6"/>
  <c r="AF31" i="6" s="1"/>
  <c r="AE37" i="6"/>
  <c r="AF37" i="6" s="1"/>
  <c r="AE34" i="6"/>
  <c r="AF34" i="6" s="1"/>
  <c r="AE33" i="6"/>
  <c r="AF33" i="6" s="1"/>
  <c r="AE38" i="6"/>
  <c r="AF38" i="6" s="1"/>
  <c r="AE39" i="6"/>
  <c r="AF39" i="6" s="1"/>
  <c r="AE40" i="6"/>
  <c r="AF40" i="6" s="1"/>
  <c r="AE41" i="6"/>
  <c r="AF41" i="6" s="1"/>
  <c r="AE42" i="6"/>
  <c r="AF42" i="6" s="1"/>
  <c r="AE43" i="6"/>
  <c r="AF43" i="6" s="1"/>
  <c r="AE44" i="6"/>
  <c r="AF44" i="6" s="1"/>
  <c r="AE45" i="6"/>
  <c r="AF45" i="6" s="1"/>
  <c r="AE46" i="6"/>
  <c r="AF46" i="6" s="1"/>
  <c r="Z47" i="6"/>
  <c r="AE47" i="6"/>
  <c r="AF47" i="6" s="1"/>
  <c r="AE48" i="6"/>
  <c r="AF48" i="6" s="1"/>
  <c r="W49" i="6"/>
  <c r="AE49" i="6"/>
  <c r="AF49" i="6" s="1"/>
  <c r="AE50" i="6"/>
  <c r="AF50" i="6" s="1"/>
  <c r="AE51" i="6"/>
  <c r="AF51" i="6" s="1"/>
  <c r="AE52" i="6"/>
  <c r="AF52" i="6" s="1"/>
  <c r="AE35" i="6"/>
  <c r="AF35" i="6" s="1"/>
  <c r="V22" i="6"/>
  <c r="W22" i="6" s="1"/>
  <c r="Y22" i="6"/>
  <c r="Z22" i="6" s="1"/>
  <c r="AB22" i="6"/>
  <c r="AC22" i="6" s="1"/>
  <c r="AE22" i="6"/>
  <c r="AF22" i="6" s="1"/>
  <c r="V19" i="6"/>
  <c r="W19" i="6" s="1"/>
  <c r="Y19" i="6"/>
  <c r="Z19" i="6" s="1"/>
  <c r="AB19" i="6"/>
  <c r="AC19" i="6" s="1"/>
  <c r="AE19" i="6"/>
  <c r="AF19" i="6" s="1"/>
  <c r="V17" i="6"/>
  <c r="W17" i="6" s="1"/>
  <c r="Y17" i="6"/>
  <c r="Z17" i="6" s="1"/>
  <c r="AB17" i="6"/>
  <c r="AC17" i="6" s="1"/>
  <c r="AE17" i="6"/>
  <c r="AF17" i="6" s="1"/>
  <c r="V21" i="6"/>
  <c r="W21" i="6" s="1"/>
  <c r="Y21" i="6"/>
  <c r="Z21" i="6" s="1"/>
  <c r="AB21" i="6"/>
  <c r="AC21" i="6" s="1"/>
  <c r="AE21" i="6"/>
  <c r="AF21" i="6" s="1"/>
  <c r="V20" i="6"/>
  <c r="W20" i="6" s="1"/>
  <c r="Y20" i="6"/>
  <c r="Z20" i="6" s="1"/>
  <c r="AB20" i="6"/>
  <c r="AC20" i="6" s="1"/>
  <c r="AE20" i="6"/>
  <c r="AF20" i="6" s="1"/>
  <c r="V24" i="6"/>
  <c r="W24" i="6" s="1"/>
  <c r="Y24" i="6"/>
  <c r="Z24" i="6" s="1"/>
  <c r="AB24" i="6"/>
  <c r="AC24" i="6" s="1"/>
  <c r="AE24" i="6"/>
  <c r="AF24" i="6" s="1"/>
  <c r="V25" i="6"/>
  <c r="W25" i="6" s="1"/>
  <c r="Y25" i="6"/>
  <c r="Z25" i="6" s="1"/>
  <c r="AB25" i="6"/>
  <c r="AC25" i="6" s="1"/>
  <c r="AE25" i="6"/>
  <c r="AF25" i="6" s="1"/>
  <c r="V23" i="6"/>
  <c r="W23" i="6" s="1"/>
  <c r="Y23" i="6"/>
  <c r="Z23" i="6" s="1"/>
  <c r="AB23" i="6"/>
  <c r="AC23" i="6" s="1"/>
  <c r="AE23" i="6"/>
  <c r="AF23" i="6" s="1"/>
  <c r="V26" i="6"/>
  <c r="W26" i="6" s="1"/>
  <c r="Y26" i="6"/>
  <c r="Z26" i="6" s="1"/>
  <c r="AB26" i="6"/>
  <c r="AC26" i="6" s="1"/>
  <c r="AE26" i="6"/>
  <c r="AF26" i="6" s="1"/>
  <c r="V27" i="6"/>
  <c r="W27" i="6" s="1"/>
  <c r="Y27" i="6"/>
  <c r="Z27" i="6" s="1"/>
  <c r="AB27" i="6"/>
  <c r="AC27" i="6" s="1"/>
  <c r="AE27" i="6"/>
  <c r="AF27" i="6" s="1"/>
  <c r="AE18" i="6"/>
  <c r="AF18" i="6" s="1"/>
  <c r="AE5" i="6"/>
  <c r="AF5" i="6" s="1"/>
  <c r="AE6" i="6"/>
  <c r="AF6" i="6" s="1"/>
  <c r="AE7" i="6"/>
  <c r="AF7" i="6" s="1"/>
  <c r="AE8" i="6"/>
  <c r="AF8" i="6" s="1"/>
  <c r="AE9" i="6"/>
  <c r="AF9" i="6" s="1"/>
  <c r="AE10" i="6"/>
  <c r="AF10" i="6" s="1"/>
  <c r="AE11" i="6"/>
  <c r="AF11" i="6" s="1"/>
  <c r="AE12" i="6"/>
  <c r="AF12" i="6" s="1"/>
  <c r="AE13" i="6"/>
  <c r="AF13" i="6" s="1"/>
  <c r="AE14" i="6"/>
  <c r="AF14" i="6" s="1"/>
  <c r="AE4" i="6"/>
  <c r="AF4" i="6" s="1"/>
  <c r="R78" i="6"/>
  <c r="S78" i="6" s="1"/>
  <c r="R79" i="6"/>
  <c r="S79" i="6" s="1"/>
  <c r="R80" i="6"/>
  <c r="S80" i="6" s="1"/>
  <c r="R81" i="6"/>
  <c r="S81" i="6" s="1"/>
  <c r="R82" i="6"/>
  <c r="S82" i="6" s="1"/>
  <c r="R67" i="6"/>
  <c r="S67" i="6" s="1"/>
  <c r="R66" i="6"/>
  <c r="S66" i="6" s="1"/>
  <c r="P73" i="6"/>
  <c r="R73" i="6"/>
  <c r="S73" i="6" s="1"/>
  <c r="M70" i="6"/>
  <c r="R70" i="6"/>
  <c r="S70" i="6" s="1"/>
  <c r="R72" i="6"/>
  <c r="S72" i="6" s="1"/>
  <c r="R71" i="6"/>
  <c r="S71" i="6" s="1"/>
  <c r="R68" i="6"/>
  <c r="S68" i="6" s="1"/>
  <c r="R74" i="6"/>
  <c r="S74" i="6" s="1"/>
  <c r="R57" i="6"/>
  <c r="S57" i="6" s="1"/>
  <c r="R56" i="6"/>
  <c r="S56" i="6" s="1"/>
  <c r="R58" i="6"/>
  <c r="S58" i="6" s="1"/>
  <c r="R59" i="6"/>
  <c r="S59" i="6" s="1"/>
  <c r="R60" i="6"/>
  <c r="S60" i="6" s="1"/>
  <c r="R61" i="6"/>
  <c r="S61" i="6" s="1"/>
  <c r="R62" i="6"/>
  <c r="S62" i="6" s="1"/>
  <c r="R36" i="6"/>
  <c r="S36" i="6" s="1"/>
  <c r="R30" i="6"/>
  <c r="S30" i="6" s="1"/>
  <c r="R32" i="6"/>
  <c r="S32" i="6" s="1"/>
  <c r="R31" i="6"/>
  <c r="S31" i="6" s="1"/>
  <c r="R37" i="6"/>
  <c r="S37" i="6" s="1"/>
  <c r="R34" i="6"/>
  <c r="S34" i="6" s="1"/>
  <c r="R33" i="6"/>
  <c r="S33" i="6" s="1"/>
  <c r="R38" i="6"/>
  <c r="S38" i="6" s="1"/>
  <c r="R39" i="6"/>
  <c r="S39" i="6" s="1"/>
  <c r="R40" i="6"/>
  <c r="S40" i="6" s="1"/>
  <c r="R41" i="6"/>
  <c r="S41" i="6" s="1"/>
  <c r="R42" i="6"/>
  <c r="S42" i="6" s="1"/>
  <c r="R43" i="6"/>
  <c r="S43" i="6" s="1"/>
  <c r="R44" i="6"/>
  <c r="S44" i="6" s="1"/>
  <c r="R45" i="6"/>
  <c r="S45" i="6" s="1"/>
  <c r="R46" i="6"/>
  <c r="S46" i="6" s="1"/>
  <c r="R47" i="6"/>
  <c r="S47" i="6" s="1"/>
  <c r="R48" i="6"/>
  <c r="S48" i="6" s="1"/>
  <c r="R49" i="6"/>
  <c r="S49" i="6" s="1"/>
  <c r="R50" i="6"/>
  <c r="S50" i="6" s="1"/>
  <c r="R51" i="6"/>
  <c r="S51" i="6" s="1"/>
  <c r="R52" i="6"/>
  <c r="S52" i="6" s="1"/>
  <c r="L25" i="6"/>
  <c r="M25" i="6" s="1"/>
  <c r="L20" i="6"/>
  <c r="M20" i="6" s="1"/>
  <c r="L22" i="6"/>
  <c r="M22" i="6" s="1"/>
  <c r="L18" i="6"/>
  <c r="M18" i="6" s="1"/>
  <c r="I25" i="6"/>
  <c r="J25" i="6" s="1"/>
  <c r="I20" i="6"/>
  <c r="J20" i="6" s="1"/>
  <c r="I22" i="6"/>
  <c r="J22" i="6" s="1"/>
  <c r="I18" i="6"/>
  <c r="J18" i="6" s="1"/>
  <c r="O19" i="6"/>
  <c r="P19" i="6" s="1"/>
  <c r="O17" i="6"/>
  <c r="P17" i="6" s="1"/>
  <c r="O21" i="6"/>
  <c r="P21" i="6" s="1"/>
  <c r="O20" i="6"/>
  <c r="P20" i="6" s="1"/>
  <c r="O24" i="6"/>
  <c r="P24" i="6" s="1"/>
  <c r="O25" i="6"/>
  <c r="P25" i="6" s="1"/>
  <c r="O23" i="6"/>
  <c r="P23" i="6" s="1"/>
  <c r="O26" i="6"/>
  <c r="P26" i="6" s="1"/>
  <c r="O27" i="6"/>
  <c r="P27" i="6" s="1"/>
  <c r="O22" i="6"/>
  <c r="P22" i="6" s="1"/>
  <c r="O18" i="6"/>
  <c r="P18" i="6" s="1"/>
  <c r="L27" i="6"/>
  <c r="M27" i="6" s="1"/>
  <c r="L26" i="6"/>
  <c r="M26" i="6" s="1"/>
  <c r="L23" i="6"/>
  <c r="M23" i="6" s="1"/>
  <c r="L24" i="6"/>
  <c r="M24" i="6" s="1"/>
  <c r="L21" i="6"/>
  <c r="M21" i="6" s="1"/>
  <c r="L17" i="6"/>
  <c r="M17" i="6" s="1"/>
  <c r="L19" i="6"/>
  <c r="M19" i="6" s="1"/>
  <c r="I27" i="6"/>
  <c r="J27" i="6" s="1"/>
  <c r="I26" i="6"/>
  <c r="J26" i="6" s="1"/>
  <c r="I23" i="6"/>
  <c r="J23" i="6" s="1"/>
  <c r="I24" i="6"/>
  <c r="J24" i="6" s="1"/>
  <c r="I21" i="6"/>
  <c r="J21" i="6" s="1"/>
  <c r="I17" i="6"/>
  <c r="J17" i="6" s="1"/>
  <c r="I19" i="6"/>
  <c r="J19" i="6" s="1"/>
  <c r="R22" i="6"/>
  <c r="S22" i="6" s="1"/>
  <c r="R19" i="6"/>
  <c r="S19" i="6" s="1"/>
  <c r="R17" i="6"/>
  <c r="S17" i="6" s="1"/>
  <c r="R21" i="6"/>
  <c r="S21" i="6" s="1"/>
  <c r="R20" i="6"/>
  <c r="S20" i="6" s="1"/>
  <c r="R24" i="6"/>
  <c r="S24" i="6" s="1"/>
  <c r="R25" i="6"/>
  <c r="S25" i="6" s="1"/>
  <c r="R23" i="6"/>
  <c r="S23" i="6" s="1"/>
  <c r="R26" i="6"/>
  <c r="S26" i="6" s="1"/>
  <c r="R27" i="6"/>
  <c r="S27" i="6" s="1"/>
  <c r="R18" i="6"/>
  <c r="S18" i="6" s="1"/>
  <c r="R5" i="6"/>
  <c r="S5" i="6" s="1"/>
  <c r="R6" i="6"/>
  <c r="S6" i="6" s="1"/>
  <c r="R7" i="6"/>
  <c r="S7" i="6" s="1"/>
  <c r="R8" i="6"/>
  <c r="S8" i="6" s="1"/>
  <c r="R9" i="6"/>
  <c r="S9" i="6" s="1"/>
  <c r="R10" i="6"/>
  <c r="S10" i="6" s="1"/>
  <c r="R11" i="6"/>
  <c r="S11" i="6" s="1"/>
  <c r="R12" i="6"/>
  <c r="S12" i="6" s="1"/>
  <c r="R13" i="6"/>
  <c r="S13" i="6" s="1"/>
  <c r="R14" i="6"/>
  <c r="S14" i="6" s="1"/>
  <c r="P5" i="6"/>
  <c r="R35" i="6"/>
  <c r="S35" i="6" s="1"/>
  <c r="R4" i="6"/>
  <c r="S4" i="6" s="1"/>
  <c r="BW88" i="5"/>
  <c r="BZ88" i="5"/>
  <c r="CC90" i="5"/>
  <c r="BW91" i="5"/>
  <c r="BW96" i="5"/>
  <c r="CC96" i="5"/>
  <c r="BW56" i="5"/>
  <c r="BW55" i="5"/>
  <c r="CC61" i="5"/>
  <c r="CF61" i="5"/>
  <c r="BW54" i="5"/>
  <c r="BW59" i="5"/>
  <c r="CC59" i="5"/>
  <c r="CC66" i="5"/>
  <c r="BW67" i="5"/>
  <c r="BW68" i="5"/>
  <c r="BW69" i="5"/>
  <c r="BW72" i="5"/>
  <c r="BW74" i="5"/>
  <c r="BZ74" i="5"/>
  <c r="CC74" i="5"/>
  <c r="CC76" i="5"/>
  <c r="BW77" i="5"/>
  <c r="CC82" i="5"/>
  <c r="CC28" i="5"/>
  <c r="BW34" i="5"/>
  <c r="CF35" i="5"/>
  <c r="CC36" i="5"/>
  <c r="CC40" i="5"/>
  <c r="BZ46" i="5"/>
  <c r="BZ15" i="5"/>
  <c r="BW16" i="5"/>
  <c r="AW85" i="5"/>
  <c r="AZ87" i="5"/>
  <c r="AW88" i="5"/>
  <c r="AZ91" i="5"/>
  <c r="BC91" i="5"/>
  <c r="AZ92" i="5"/>
  <c r="BC92" i="5"/>
  <c r="AZ93" i="5"/>
  <c r="BC93" i="5"/>
  <c r="AW94" i="5"/>
  <c r="AZ94" i="5"/>
  <c r="BC94" i="5"/>
  <c r="AZ56" i="5"/>
  <c r="AW63" i="5"/>
  <c r="AZ63" i="5"/>
  <c r="AW59" i="5"/>
  <c r="BC57" i="5"/>
  <c r="AZ64" i="5"/>
  <c r="BC64" i="5"/>
  <c r="AZ66" i="5"/>
  <c r="AZ68" i="5"/>
  <c r="AZ69" i="5"/>
  <c r="BC71" i="5"/>
  <c r="AW73" i="5"/>
  <c r="AW74" i="5"/>
  <c r="BC74" i="5"/>
  <c r="AZ78" i="5"/>
  <c r="AZ80" i="5"/>
  <c r="AZ81" i="5"/>
  <c r="BC81" i="5"/>
  <c r="BC82" i="5"/>
  <c r="AW20" i="5"/>
  <c r="BF28" i="5"/>
  <c r="AZ32" i="5"/>
  <c r="AW39" i="5"/>
  <c r="BF43" i="5"/>
  <c r="BC47" i="5"/>
  <c r="BC48" i="5"/>
  <c r="BF49" i="5"/>
  <c r="BC10" i="5"/>
  <c r="BC15" i="5"/>
  <c r="AM90" i="5"/>
  <c r="AP90" i="5"/>
  <c r="AJ91" i="5"/>
  <c r="AM91" i="5"/>
  <c r="AP91" i="5"/>
  <c r="AS91" i="5"/>
  <c r="AJ93" i="5"/>
  <c r="AJ94" i="5"/>
  <c r="AM94" i="5"/>
  <c r="AP94" i="5"/>
  <c r="AJ95" i="5"/>
  <c r="AM95" i="5"/>
  <c r="AP95" i="5"/>
  <c r="AS95" i="5"/>
  <c r="AP96" i="5"/>
  <c r="AJ56" i="5"/>
  <c r="AP56" i="5"/>
  <c r="AJ55" i="5"/>
  <c r="AP55" i="5"/>
  <c r="AM61" i="5"/>
  <c r="AS61" i="5"/>
  <c r="AJ60" i="5"/>
  <c r="AM60" i="5"/>
  <c r="AM62" i="5"/>
  <c r="AJ59" i="5"/>
  <c r="AM59" i="5"/>
  <c r="AJ57" i="5"/>
  <c r="AM57" i="5"/>
  <c r="AP64" i="5"/>
  <c r="AJ66" i="5"/>
  <c r="AP66" i="5"/>
  <c r="AJ67" i="5"/>
  <c r="AJ68" i="5"/>
  <c r="AM68" i="5"/>
  <c r="AP68" i="5"/>
  <c r="AJ69" i="5"/>
  <c r="AP69" i="5"/>
  <c r="AS69" i="5"/>
  <c r="AM71" i="5"/>
  <c r="AJ74" i="5"/>
  <c r="AM74" i="5"/>
  <c r="AJ75" i="5"/>
  <c r="AM75" i="5"/>
  <c r="AP75" i="5"/>
  <c r="AP78" i="5"/>
  <c r="AJ79" i="5"/>
  <c r="AJ80" i="5"/>
  <c r="AP80" i="5"/>
  <c r="AJ81" i="5"/>
  <c r="AM81" i="5"/>
  <c r="AP81" i="5"/>
  <c r="AP27" i="5"/>
  <c r="AM29" i="5"/>
  <c r="AJ20" i="5"/>
  <c r="AM28" i="5"/>
  <c r="AJ19" i="5"/>
  <c r="AS32" i="5"/>
  <c r="AJ30" i="5"/>
  <c r="AM37" i="5"/>
  <c r="AJ40" i="5"/>
  <c r="AJ41" i="5"/>
  <c r="AP44" i="5"/>
  <c r="AS44" i="5"/>
  <c r="AM48" i="5"/>
  <c r="AM49" i="5"/>
  <c r="AP22" i="5"/>
  <c r="AM22" i="5"/>
  <c r="AP8" i="5"/>
  <c r="AS9" i="5"/>
  <c r="AM11" i="5"/>
  <c r="AP11" i="5"/>
  <c r="AP12" i="5"/>
  <c r="AS14" i="5"/>
  <c r="AM16" i="5"/>
  <c r="AF88" i="5"/>
  <c r="Z89" i="5"/>
  <c r="AC89" i="5"/>
  <c r="AF89" i="5"/>
  <c r="AC90" i="5"/>
  <c r="W91" i="5"/>
  <c r="W94" i="5"/>
  <c r="Z94" i="5"/>
  <c r="AC94" i="5"/>
  <c r="W95" i="5"/>
  <c r="Z95" i="5"/>
  <c r="AC95" i="5"/>
  <c r="Z56" i="5"/>
  <c r="AC56" i="5"/>
  <c r="AF56" i="5"/>
  <c r="Z55" i="5"/>
  <c r="W60" i="5"/>
  <c r="AC60" i="5"/>
  <c r="W54" i="5"/>
  <c r="Z54" i="5"/>
  <c r="AC54" i="5"/>
  <c r="W62" i="5"/>
  <c r="AC62" i="5"/>
  <c r="W59" i="5"/>
  <c r="AC59" i="5"/>
  <c r="AC57" i="5"/>
  <c r="Z64" i="5"/>
  <c r="Z65" i="5"/>
  <c r="W66" i="5"/>
  <c r="Z66" i="5"/>
  <c r="Z67" i="5"/>
  <c r="Z68" i="5"/>
  <c r="Z69" i="5"/>
  <c r="AC69" i="5"/>
  <c r="W70" i="5"/>
  <c r="AF70" i="5"/>
  <c r="W71" i="5"/>
  <c r="W73" i="5"/>
  <c r="AC73" i="5"/>
  <c r="W74" i="5"/>
  <c r="AC74" i="5"/>
  <c r="AF74" i="5"/>
  <c r="AC75" i="5"/>
  <c r="Z77" i="5"/>
  <c r="W78" i="5"/>
  <c r="Z78" i="5"/>
  <c r="Z79" i="5"/>
  <c r="Z80" i="5"/>
  <c r="Z81" i="5"/>
  <c r="W82" i="5"/>
  <c r="AC27" i="5"/>
  <c r="AF27" i="5"/>
  <c r="W20" i="5"/>
  <c r="AC25" i="5"/>
  <c r="AF19" i="5"/>
  <c r="AF21" i="5"/>
  <c r="AC35" i="5"/>
  <c r="AF35" i="5"/>
  <c r="Z30" i="5"/>
  <c r="AF30" i="5"/>
  <c r="Z37" i="5"/>
  <c r="AF37" i="5"/>
  <c r="W41" i="5"/>
  <c r="AC44" i="5"/>
  <c r="AC45" i="5"/>
  <c r="AF45" i="5"/>
  <c r="Z48" i="5"/>
  <c r="Z49" i="5"/>
  <c r="AF49" i="5"/>
  <c r="W4" i="5"/>
  <c r="AC9" i="5"/>
  <c r="AF11" i="5"/>
  <c r="AF13" i="5"/>
  <c r="S56" i="5"/>
  <c r="S67" i="5"/>
  <c r="S79" i="5"/>
  <c r="M60" i="5"/>
  <c r="M57" i="5"/>
  <c r="M67" i="5"/>
  <c r="M68" i="5"/>
  <c r="M72" i="5"/>
  <c r="M75" i="5"/>
  <c r="M81" i="5"/>
  <c r="M82" i="5"/>
  <c r="J56" i="5"/>
  <c r="J55" i="5"/>
  <c r="J63" i="5"/>
  <c r="J68" i="5"/>
  <c r="J69" i="5"/>
  <c r="J73" i="5"/>
  <c r="J74" i="5"/>
  <c r="J75" i="5"/>
  <c r="J80" i="5"/>
  <c r="J81" i="5"/>
  <c r="S28" i="5"/>
  <c r="S35" i="5"/>
  <c r="S38" i="5"/>
  <c r="S39" i="5"/>
  <c r="S43" i="5"/>
  <c r="S50" i="5"/>
  <c r="M49" i="5"/>
  <c r="M37" i="5"/>
  <c r="M28" i="5"/>
  <c r="J40" i="5"/>
  <c r="J41" i="5"/>
  <c r="J46" i="5"/>
  <c r="S5" i="5"/>
  <c r="M16" i="5"/>
  <c r="J6" i="5"/>
  <c r="J9" i="5"/>
  <c r="BJ78" i="1"/>
  <c r="BJ81" i="1"/>
  <c r="BG86" i="1"/>
  <c r="BM63" i="1"/>
  <c r="BM58" i="1"/>
  <c r="BJ60" i="1"/>
  <c r="BM59" i="1"/>
  <c r="BM61" i="1"/>
  <c r="BM64" i="1"/>
  <c r="BM27" i="1"/>
  <c r="BM37" i="1"/>
  <c r="BM39" i="1"/>
  <c r="BM40" i="1"/>
  <c r="BM51" i="1"/>
  <c r="BM52" i="1"/>
  <c r="BJ27" i="1"/>
  <c r="BJ38" i="1"/>
  <c r="BJ39" i="1"/>
  <c r="BJ45" i="1"/>
  <c r="BG37" i="1"/>
  <c r="BG38" i="1"/>
  <c r="BG44" i="1"/>
  <c r="BG45" i="1"/>
  <c r="BG46" i="1"/>
  <c r="BG48" i="1"/>
  <c r="BG49" i="1"/>
  <c r="BG50" i="1"/>
  <c r="V31" i="1"/>
  <c r="AC31" i="1"/>
  <c r="AC30" i="1"/>
  <c r="L28" i="1"/>
  <c r="S28" i="1"/>
  <c r="Y28" i="1"/>
  <c r="AC28" i="1"/>
  <c r="AF28" i="1"/>
  <c r="L32" i="1"/>
  <c r="AI32" i="1"/>
  <c r="S34" i="1"/>
  <c r="AF34" i="1"/>
  <c r="AI34" i="1"/>
  <c r="O35" i="1"/>
  <c r="S35" i="1"/>
  <c r="V35" i="1"/>
  <c r="AP35" i="1"/>
  <c r="Y36" i="1"/>
  <c r="AF36" i="1"/>
  <c r="I37" i="1"/>
  <c r="Y37" i="1"/>
  <c r="I38" i="1"/>
  <c r="AF38" i="1"/>
  <c r="O39" i="1"/>
  <c r="V39" i="1"/>
  <c r="AC39" i="1"/>
  <c r="AF39" i="1"/>
  <c r="O40" i="1"/>
  <c r="V41" i="1"/>
  <c r="L42" i="1"/>
  <c r="S42" i="1"/>
  <c r="V42" i="1"/>
  <c r="Y42" i="1"/>
  <c r="I43" i="1"/>
  <c r="AC43" i="1"/>
  <c r="L44" i="1"/>
  <c r="AC44" i="1"/>
  <c r="I45" i="1"/>
  <c r="L45" i="1"/>
  <c r="O45" i="1"/>
  <c r="AF45" i="1"/>
  <c r="AI45" i="1"/>
  <c r="O46" i="1"/>
  <c r="S46" i="1"/>
  <c r="AI46" i="1"/>
  <c r="S47" i="1"/>
  <c r="AP47" i="1"/>
  <c r="Y48" i="1"/>
  <c r="I49" i="1"/>
  <c r="Y49" i="1"/>
  <c r="AC49" i="1"/>
  <c r="AP49" i="1"/>
  <c r="I50" i="1"/>
  <c r="AF50" i="1"/>
  <c r="O51" i="1"/>
  <c r="O52" i="1"/>
  <c r="S52" i="1"/>
  <c r="AI52" i="1"/>
  <c r="S53" i="1"/>
  <c r="V53" i="1"/>
  <c r="AI53" i="1"/>
  <c r="V54" i="1"/>
  <c r="AC55" i="1"/>
  <c r="O6" i="1"/>
  <c r="S6" i="1"/>
  <c r="V6" i="1"/>
  <c r="AP6" i="1"/>
  <c r="BM6" i="1"/>
  <c r="O8" i="1"/>
  <c r="S8" i="1"/>
  <c r="AF8" i="1"/>
  <c r="BM4" i="1"/>
  <c r="O10" i="1"/>
  <c r="S10" i="1"/>
  <c r="AC10" i="1"/>
  <c r="AF10" i="1"/>
  <c r="AP10" i="1"/>
  <c r="I9" i="1"/>
  <c r="V9" i="1"/>
  <c r="Y9" i="1"/>
  <c r="BJ9" i="1"/>
  <c r="O11" i="1"/>
  <c r="S11" i="1"/>
  <c r="Y11" i="1"/>
  <c r="AF11" i="1"/>
  <c r="AS12" i="1"/>
  <c r="I13" i="1"/>
  <c r="L13" i="1"/>
  <c r="Y13" i="1"/>
  <c r="AS13" i="1"/>
  <c r="BG13" i="1"/>
  <c r="AC14" i="1"/>
  <c r="BG14" i="1"/>
  <c r="I15" i="1"/>
  <c r="V15" i="1"/>
  <c r="Y15" i="1"/>
  <c r="AC15" i="1"/>
  <c r="Y16" i="1"/>
  <c r="AI16" i="1"/>
  <c r="BJ16" i="1"/>
  <c r="I17" i="1"/>
  <c r="V17" i="1"/>
  <c r="BJ17" i="1"/>
  <c r="O18" i="1"/>
  <c r="S18" i="1"/>
  <c r="V18" i="1"/>
  <c r="AF18" i="1"/>
  <c r="AI18" i="1"/>
  <c r="V20" i="1"/>
  <c r="AF20" i="1"/>
  <c r="AI20" i="1"/>
  <c r="BG20" i="1"/>
  <c r="AF21" i="1"/>
  <c r="AP21" i="1"/>
  <c r="BG21" i="1"/>
  <c r="O22" i="1"/>
  <c r="S22" i="1"/>
  <c r="AF22" i="1"/>
  <c r="O23" i="1"/>
  <c r="S23" i="1"/>
  <c r="AC23" i="1"/>
  <c r="AF23" i="1"/>
  <c r="BG23" i="1"/>
  <c r="BJ23" i="1"/>
  <c r="I24" i="1"/>
  <c r="AS64" i="1"/>
  <c r="AS66" i="1"/>
  <c r="AS62" i="1"/>
  <c r="AS60" i="1"/>
  <c r="AS58" i="1"/>
  <c r="AP61" i="1"/>
  <c r="AP59" i="1"/>
  <c r="AP58" i="1"/>
  <c r="AP67" i="1"/>
  <c r="AP65" i="1"/>
  <c r="AM64" i="1"/>
  <c r="AI79" i="1"/>
  <c r="AI80" i="1"/>
  <c r="AI81" i="1"/>
  <c r="AI84" i="1"/>
  <c r="AI85" i="1"/>
  <c r="AF78" i="1"/>
  <c r="AF86" i="1"/>
  <c r="AC83" i="1"/>
  <c r="AC80" i="1"/>
  <c r="AC81" i="1"/>
  <c r="AI59" i="1"/>
  <c r="AI58" i="1"/>
  <c r="AI67" i="1"/>
  <c r="AF69" i="1"/>
  <c r="AF64" i="1"/>
  <c r="AC61" i="1"/>
  <c r="AC59" i="1"/>
  <c r="AC58" i="1"/>
  <c r="AC67" i="1"/>
  <c r="Y85" i="1"/>
  <c r="V82" i="1"/>
  <c r="V83" i="1"/>
  <c r="V84" i="1"/>
  <c r="S78" i="1"/>
  <c r="S79" i="1"/>
  <c r="Y68" i="1"/>
  <c r="Y62" i="1"/>
  <c r="Y60" i="1"/>
  <c r="Y67" i="1"/>
  <c r="V70" i="1"/>
  <c r="V59" i="1"/>
  <c r="S69" i="1"/>
  <c r="O78" i="1"/>
  <c r="O83" i="1"/>
  <c r="O84" i="1"/>
  <c r="O85" i="1"/>
  <c r="O86" i="1"/>
  <c r="L83" i="1"/>
  <c r="L84" i="1"/>
  <c r="L86" i="1"/>
  <c r="I82" i="1"/>
  <c r="I80" i="1"/>
  <c r="I81" i="1"/>
  <c r="I84" i="1"/>
  <c r="L58" i="1"/>
  <c r="I63" i="1"/>
  <c r="I67" i="1"/>
  <c r="I58" i="1"/>
  <c r="AW7" i="5"/>
  <c r="CF35" i="6"/>
  <c r="AS68" i="1"/>
  <c r="AP63" i="1"/>
  <c r="S58" i="1"/>
  <c r="Y58" i="1"/>
  <c r="AF60" i="1"/>
  <c r="I71" i="1"/>
  <c r="O71" i="1"/>
  <c r="AP71" i="1"/>
  <c r="AP72" i="1"/>
  <c r="AC73" i="1"/>
  <c r="AI73" i="1"/>
  <c r="AP73" i="1"/>
  <c r="O74" i="1"/>
  <c r="AC74" i="1"/>
  <c r="AF74" i="1"/>
  <c r="AI74" i="1"/>
  <c r="AP74" i="1"/>
  <c r="O75" i="1"/>
  <c r="S53" i="5"/>
  <c r="BJ5" i="1"/>
  <c r="BM5" i="1"/>
  <c r="V5" i="1"/>
  <c r="Y5" i="1"/>
  <c r="AI5" i="1"/>
  <c r="CE65" i="6"/>
  <c r="CF65" i="6" s="1"/>
  <c r="CF36" i="6"/>
  <c r="CF30" i="6"/>
  <c r="CF31" i="6"/>
  <c r="CF37" i="6"/>
  <c r="CF32" i="6"/>
  <c r="CF34" i="6"/>
  <c r="CF33" i="6"/>
  <c r="CF40" i="6"/>
  <c r="CF39" i="6"/>
  <c r="CF38" i="6"/>
  <c r="CF41" i="6"/>
  <c r="CF42" i="6"/>
  <c r="CF43" i="6"/>
  <c r="CF44" i="6"/>
  <c r="CF45" i="6"/>
  <c r="CF46" i="6"/>
  <c r="CF47" i="6"/>
  <c r="CF48" i="6"/>
  <c r="CF49" i="6"/>
  <c r="CF50" i="6"/>
  <c r="CF51" i="6"/>
  <c r="CF52" i="6"/>
  <c r="AP81" i="1"/>
  <c r="AP82" i="1"/>
  <c r="AP83" i="1"/>
  <c r="AP84" i="1"/>
  <c r="AM82" i="1"/>
  <c r="AM84" i="1"/>
  <c r="AR35" i="6"/>
  <c r="AS35" i="6" s="1"/>
  <c r="AR55" i="6"/>
  <c r="AS55" i="6" s="1"/>
  <c r="R55" i="6"/>
  <c r="S55" i="6" s="1"/>
  <c r="AR57" i="6"/>
  <c r="AS57" i="6" s="1"/>
  <c r="AR56" i="6"/>
  <c r="AS56" i="6" s="1"/>
  <c r="AR58" i="6"/>
  <c r="AS58" i="6" s="1"/>
  <c r="AR59" i="6"/>
  <c r="AS59" i="6" s="1"/>
  <c r="AR60" i="6"/>
  <c r="AS60" i="6" s="1"/>
  <c r="AR61" i="6"/>
  <c r="AS61" i="6" s="1"/>
  <c r="AR62" i="6"/>
  <c r="AS62" i="6" s="1"/>
  <c r="P35" i="6"/>
  <c r="BW42" i="6"/>
  <c r="BZ42" i="6"/>
  <c r="V18" i="6"/>
  <c r="W18" i="6" s="1"/>
  <c r="Y18" i="6"/>
  <c r="Z18" i="6" s="1"/>
  <c r="AB18" i="6"/>
  <c r="AC18" i="6" s="1"/>
  <c r="AI18" i="6"/>
  <c r="AJ18" i="6" s="1"/>
  <c r="AL18" i="6"/>
  <c r="AM18" i="6" s="1"/>
  <c r="AO18" i="6"/>
  <c r="AP18" i="6" s="1"/>
  <c r="R65" i="6"/>
  <c r="S65" i="6" s="1"/>
  <c r="AE65" i="6"/>
  <c r="AF65" i="6" s="1"/>
  <c r="AR65" i="6"/>
  <c r="AS65" i="6" s="1"/>
  <c r="AP65" i="6"/>
  <c r="AF29" i="1"/>
  <c r="AI29" i="1"/>
  <c r="S29" i="1"/>
  <c r="BM29" i="1"/>
  <c r="AC53" i="5"/>
  <c r="P95" i="5"/>
  <c r="P94" i="5"/>
  <c r="P79" i="5"/>
  <c r="P78" i="5"/>
  <c r="P77" i="5"/>
  <c r="P72" i="5"/>
  <c r="P71" i="5"/>
  <c r="P54" i="5"/>
  <c r="P66" i="5"/>
  <c r="P67" i="5"/>
  <c r="P53" i="5"/>
  <c r="P58" i="5"/>
  <c r="P45" i="5"/>
  <c r="P39" i="5"/>
  <c r="P35" i="5"/>
  <c r="P34" i="5"/>
  <c r="P25" i="5"/>
  <c r="AR81" i="6"/>
  <c r="AS81" i="6" s="1"/>
  <c r="AR78" i="6"/>
  <c r="AS78" i="6" s="1"/>
  <c r="AR80" i="6"/>
  <c r="AS80" i="6" s="1"/>
  <c r="AR79" i="6"/>
  <c r="AS79" i="6" s="1"/>
  <c r="AR82" i="6"/>
  <c r="AS82" i="6" s="1"/>
  <c r="AM56" i="6"/>
  <c r="Z7" i="5"/>
  <c r="M94" i="5"/>
  <c r="J94" i="5"/>
  <c r="J92" i="5"/>
  <c r="M91" i="5"/>
  <c r="BW86" i="5"/>
  <c r="BZ86" i="5"/>
  <c r="BZ53" i="5"/>
  <c r="I5" i="1"/>
  <c r="Y82" i="1"/>
  <c r="V81" i="1"/>
  <c r="S81" i="1"/>
  <c r="V80" i="1"/>
  <c r="S80" i="1"/>
  <c r="M95" i="5"/>
  <c r="J95" i="5"/>
  <c r="AJ53" i="5"/>
  <c r="Z53" i="5"/>
  <c r="W53" i="5"/>
  <c r="Y86" i="1"/>
  <c r="Y84" i="1"/>
  <c r="Y83" i="1"/>
  <c r="Y78" i="1"/>
  <c r="V78" i="1"/>
  <c r="O29" i="1"/>
  <c r="D69" i="6" l="1"/>
  <c r="AT67" i="1"/>
  <c r="CJ41" i="6"/>
  <c r="CJ49" i="6"/>
  <c r="CJ70" i="6"/>
  <c r="CJ50" i="6"/>
  <c r="CJ91" i="6"/>
  <c r="CJ80" i="6"/>
  <c r="CJ81" i="6"/>
  <c r="CJ32" i="6"/>
  <c r="CJ43" i="6"/>
  <c r="CJ55" i="6"/>
  <c r="CJ44" i="6"/>
  <c r="CJ90" i="6"/>
  <c r="CJ65" i="6"/>
  <c r="CJ56" i="6"/>
  <c r="CJ82" i="6"/>
  <c r="CJ37" i="6"/>
  <c r="CJ36" i="6"/>
  <c r="CJ42" i="6"/>
  <c r="CJ46" i="6"/>
  <c r="CJ60" i="6"/>
  <c r="CJ73" i="6"/>
  <c r="CJ74" i="6"/>
  <c r="CJ85" i="6"/>
  <c r="CJ47" i="6"/>
  <c r="BT60" i="6"/>
  <c r="CJ77" i="6"/>
  <c r="CJ89" i="6"/>
  <c r="CJ57" i="6"/>
  <c r="CJ71" i="6"/>
  <c r="CJ66" i="6"/>
  <c r="CJ78" i="6"/>
  <c r="CJ86" i="6"/>
  <c r="CJ72" i="6"/>
  <c r="CJ61" i="6"/>
  <c r="CJ67" i="6"/>
  <c r="CJ38" i="6"/>
  <c r="CJ79" i="6"/>
  <c r="CJ51" i="6"/>
  <c r="CJ88" i="6"/>
  <c r="CJ40" i="6"/>
  <c r="CJ52" i="6"/>
  <c r="CJ45" i="6"/>
  <c r="CJ59" i="6"/>
  <c r="CJ62" i="6"/>
  <c r="CJ48" i="6"/>
  <c r="CJ68" i="6"/>
  <c r="CJ35" i="6"/>
  <c r="CJ39" i="6"/>
  <c r="CJ58" i="6"/>
  <c r="CJ87" i="6"/>
  <c r="BT58" i="6"/>
  <c r="BT61" i="6"/>
  <c r="BT62" i="6"/>
  <c r="BT57" i="6"/>
  <c r="BT59" i="6"/>
  <c r="BT56" i="6"/>
  <c r="AT64" i="1"/>
  <c r="AT62" i="1"/>
  <c r="BT82" i="6"/>
  <c r="BT85" i="6"/>
  <c r="BT95" i="5"/>
  <c r="BT73" i="6"/>
  <c r="BT4" i="6"/>
  <c r="BT71" i="6"/>
  <c r="BT24" i="5"/>
  <c r="BT48" i="5"/>
  <c r="CG25" i="5"/>
  <c r="CG20" i="5"/>
  <c r="CG38" i="5"/>
  <c r="CG4" i="5"/>
  <c r="CG57" i="6"/>
  <c r="CG61" i="6"/>
  <c r="CG58" i="6"/>
  <c r="BT27" i="6"/>
  <c r="BD83" i="1"/>
  <c r="BD85" i="1"/>
  <c r="BN84" i="1"/>
  <c r="BD86" i="1"/>
  <c r="BD80" i="1"/>
  <c r="BD79" i="1"/>
  <c r="BD82" i="1"/>
  <c r="BD78" i="1"/>
  <c r="BD69" i="1"/>
  <c r="BD73" i="1"/>
  <c r="BD60" i="1"/>
  <c r="BD39" i="1"/>
  <c r="BD51" i="1"/>
  <c r="CG93" i="5"/>
  <c r="BT88" i="5"/>
  <c r="CG82" i="5"/>
  <c r="CG70" i="5"/>
  <c r="CG62" i="5"/>
  <c r="CG72" i="5"/>
  <c r="CG54" i="5"/>
  <c r="CG32" i="5"/>
  <c r="CG26" i="5"/>
  <c r="CG27" i="5"/>
  <c r="AT65" i="1"/>
  <c r="AT75" i="1"/>
  <c r="AT60" i="1"/>
  <c r="AT73" i="1"/>
  <c r="AT74" i="1"/>
  <c r="AT71" i="1"/>
  <c r="AT61" i="1"/>
  <c r="AT70" i="1"/>
  <c r="AT69" i="1"/>
  <c r="AT72" i="1"/>
  <c r="AT59" i="1"/>
  <c r="BG68" i="6"/>
  <c r="CG70" i="6"/>
  <c r="BG71" i="6"/>
  <c r="BT72" i="6"/>
  <c r="BT41" i="6"/>
  <c r="BT39" i="6"/>
  <c r="CG9" i="6"/>
  <c r="CG11" i="6"/>
  <c r="CG12" i="6"/>
  <c r="BT8" i="6"/>
  <c r="BT23" i="6"/>
  <c r="CG48" i="6"/>
  <c r="BD45" i="1"/>
  <c r="BN28" i="1"/>
  <c r="BD41" i="1"/>
  <c r="BD43" i="1"/>
  <c r="BT72" i="5"/>
  <c r="BT76" i="5"/>
  <c r="BG75" i="5"/>
  <c r="BT56" i="5"/>
  <c r="BT70" i="5"/>
  <c r="BT81" i="5"/>
  <c r="CG58" i="5"/>
  <c r="BT66" i="5"/>
  <c r="BT64" i="5"/>
  <c r="BT63" i="5"/>
  <c r="BT73" i="5"/>
  <c r="BT74" i="5"/>
  <c r="T10" i="5"/>
  <c r="CG7" i="5"/>
  <c r="CG22" i="5"/>
  <c r="BT27" i="5"/>
  <c r="BT31" i="5"/>
  <c r="BT30" i="5"/>
  <c r="BT41" i="5"/>
  <c r="BT44" i="5"/>
  <c r="BT36" i="5"/>
  <c r="CG16" i="5"/>
  <c r="CG13" i="5"/>
  <c r="CG10" i="5"/>
  <c r="BT42" i="5"/>
  <c r="AT91" i="6"/>
  <c r="AT77" i="6"/>
  <c r="T35" i="6"/>
  <c r="CG62" i="6"/>
  <c r="BT55" i="6"/>
  <c r="BT70" i="6"/>
  <c r="BT86" i="6"/>
  <c r="CG38" i="6"/>
  <c r="BT79" i="6"/>
  <c r="CG14" i="6"/>
  <c r="CG60" i="6"/>
  <c r="CG66" i="6"/>
  <c r="BT67" i="6"/>
  <c r="CG7" i="6"/>
  <c r="CG68" i="6"/>
  <c r="BT74" i="6"/>
  <c r="BT80" i="6"/>
  <c r="BT38" i="6"/>
  <c r="CG37" i="6"/>
  <c r="CG52" i="6"/>
  <c r="BG59" i="6"/>
  <c r="BG74" i="6"/>
  <c r="CG10" i="6"/>
  <c r="CG8" i="6"/>
  <c r="CG73" i="6"/>
  <c r="AT60" i="6"/>
  <c r="CG55" i="6"/>
  <c r="CG5" i="6"/>
  <c r="CG72" i="6"/>
  <c r="CG47" i="6"/>
  <c r="CG65" i="6"/>
  <c r="CG34" i="6"/>
  <c r="CJ34" i="6" s="1"/>
  <c r="CG59" i="6"/>
  <c r="CG67" i="6"/>
  <c r="BT25" i="6"/>
  <c r="BT65" i="6"/>
  <c r="CG35" i="6"/>
  <c r="CH68" i="6"/>
  <c r="F68" i="6" s="1"/>
  <c r="CG13" i="6"/>
  <c r="CG4" i="6"/>
  <c r="CG56" i="6"/>
  <c r="CG74" i="6"/>
  <c r="CG71" i="6"/>
  <c r="BT51" i="6"/>
  <c r="BT68" i="6"/>
  <c r="AT47" i="6"/>
  <c r="AT57" i="6"/>
  <c r="AT8" i="6"/>
  <c r="AT53" i="5"/>
  <c r="CH12" i="5"/>
  <c r="F12" i="5" s="1"/>
  <c r="AT81" i="5"/>
  <c r="AJ51" i="1"/>
  <c r="CH72" i="6"/>
  <c r="F72" i="6" s="1"/>
  <c r="CH66" i="6"/>
  <c r="AG67" i="6"/>
  <c r="BT78" i="6"/>
  <c r="BT89" i="6"/>
  <c r="AT89" i="6"/>
  <c r="BT77" i="6"/>
  <c r="BT81" i="6"/>
  <c r="AG85" i="6"/>
  <c r="CG89" i="6"/>
  <c r="BT88" i="6"/>
  <c r="CG87" i="6"/>
  <c r="AG86" i="6"/>
  <c r="BT87" i="6"/>
  <c r="AG91" i="6"/>
  <c r="CH86" i="6"/>
  <c r="F86" i="6" s="1"/>
  <c r="AT85" i="6"/>
  <c r="AG89" i="6"/>
  <c r="BG89" i="6"/>
  <c r="BT90" i="6"/>
  <c r="CH87" i="6"/>
  <c r="F87" i="6" s="1"/>
  <c r="AG72" i="6"/>
  <c r="BT66" i="6"/>
  <c r="AT66" i="6"/>
  <c r="BG70" i="6"/>
  <c r="CH65" i="6"/>
  <c r="AT74" i="6"/>
  <c r="AT71" i="6"/>
  <c r="AT70" i="6"/>
  <c r="AG70" i="6"/>
  <c r="CH67" i="6"/>
  <c r="AG74" i="6"/>
  <c r="CH70" i="6"/>
  <c r="CH71" i="6"/>
  <c r="F71" i="6" s="1"/>
  <c r="CH73" i="6"/>
  <c r="CH74" i="6"/>
  <c r="BT46" i="6"/>
  <c r="CG51" i="6"/>
  <c r="CG39" i="6"/>
  <c r="BT31" i="6"/>
  <c r="BT34" i="6"/>
  <c r="BT47" i="6"/>
  <c r="BT49" i="6"/>
  <c r="CG50" i="6"/>
  <c r="CG40" i="6"/>
  <c r="BT43" i="6"/>
  <c r="BT45" i="6"/>
  <c r="CG49" i="6"/>
  <c r="CG33" i="6"/>
  <c r="CJ33" i="6" s="1"/>
  <c r="BT35" i="6"/>
  <c r="BT30" i="6"/>
  <c r="AT35" i="6"/>
  <c r="CH12" i="6"/>
  <c r="F12" i="6" s="1"/>
  <c r="BT40" i="6"/>
  <c r="CG32" i="6"/>
  <c r="CG41" i="6"/>
  <c r="CG46" i="6"/>
  <c r="BT37" i="6"/>
  <c r="BT33" i="6"/>
  <c r="BT50" i="6"/>
  <c r="BT52" i="6"/>
  <c r="CG45" i="6"/>
  <c r="CG31" i="6"/>
  <c r="AT5" i="6"/>
  <c r="CG44" i="6"/>
  <c r="CG30" i="6"/>
  <c r="CJ30" i="6" s="1"/>
  <c r="BT36" i="6"/>
  <c r="BT32" i="6"/>
  <c r="BT48" i="6"/>
  <c r="CG43" i="6"/>
  <c r="CG36" i="6"/>
  <c r="BT42" i="6"/>
  <c r="BT44" i="6"/>
  <c r="AT61" i="6"/>
  <c r="CG42" i="6"/>
  <c r="BT12" i="6"/>
  <c r="CH30" i="6"/>
  <c r="AT24" i="6"/>
  <c r="AT44" i="6"/>
  <c r="BT9" i="6"/>
  <c r="BT7" i="6"/>
  <c r="AT7" i="6"/>
  <c r="BT18" i="6"/>
  <c r="BT19" i="6"/>
  <c r="AT40" i="6"/>
  <c r="BT13" i="6"/>
  <c r="AT25" i="6"/>
  <c r="BT26" i="6"/>
  <c r="BT21" i="6"/>
  <c r="BT5" i="6"/>
  <c r="BT17" i="6"/>
  <c r="BT20" i="6"/>
  <c r="CG18" i="6"/>
  <c r="BT24" i="6"/>
  <c r="CH44" i="6"/>
  <c r="F44" i="6" s="1"/>
  <c r="CH57" i="6"/>
  <c r="F57" i="6" s="1"/>
  <c r="AT31" i="6"/>
  <c r="BT22" i="6"/>
  <c r="CG6" i="6"/>
  <c r="BT10" i="6"/>
  <c r="BT11" i="6"/>
  <c r="BT14" i="6"/>
  <c r="BT6" i="6"/>
  <c r="CH7" i="6"/>
  <c r="F7" i="6" s="1"/>
  <c r="CH60" i="6"/>
  <c r="F60" i="6" s="1"/>
  <c r="AT26" i="6"/>
  <c r="CH6" i="6"/>
  <c r="AT13" i="6"/>
  <c r="AT21" i="6"/>
  <c r="AT19" i="6"/>
  <c r="CH5" i="6"/>
  <c r="CH62" i="6"/>
  <c r="F62" i="6" s="1"/>
  <c r="CH56" i="6"/>
  <c r="F56" i="6" s="1"/>
  <c r="AG60" i="6"/>
  <c r="CH8" i="6"/>
  <c r="F8" i="6" s="1"/>
  <c r="AT11" i="6"/>
  <c r="CH4" i="6"/>
  <c r="CH59" i="6"/>
  <c r="F59" i="6" s="1"/>
  <c r="CH58" i="6"/>
  <c r="F58" i="6" s="1"/>
  <c r="CH14" i="6"/>
  <c r="F14" i="6" s="1"/>
  <c r="CH26" i="6"/>
  <c r="F26" i="6" s="1"/>
  <c r="AT23" i="6"/>
  <c r="CH13" i="6"/>
  <c r="F13" i="6" s="1"/>
  <c r="CH61" i="6"/>
  <c r="F61" i="6" s="1"/>
  <c r="CH9" i="6"/>
  <c r="F9" i="6" s="1"/>
  <c r="CH55" i="6"/>
  <c r="CH11" i="6"/>
  <c r="F11" i="6" s="1"/>
  <c r="CH43" i="6"/>
  <c r="F43" i="6" s="1"/>
  <c r="CH10" i="6"/>
  <c r="F10" i="6" s="1"/>
  <c r="CH36" i="6"/>
  <c r="AG61" i="6"/>
  <c r="BT93" i="5"/>
  <c r="CH81" i="5"/>
  <c r="F81" i="5" s="1"/>
  <c r="BG87" i="5"/>
  <c r="CG90" i="5"/>
  <c r="BT85" i="5"/>
  <c r="BT91" i="5"/>
  <c r="CH14" i="5"/>
  <c r="F14" i="5" s="1"/>
  <c r="CG95" i="5"/>
  <c r="CG87" i="5"/>
  <c r="BT96" i="5"/>
  <c r="CH67" i="5"/>
  <c r="F67" i="5" s="1"/>
  <c r="CG92" i="5"/>
  <c r="BT89" i="5"/>
  <c r="CG89" i="5"/>
  <c r="BT10" i="5"/>
  <c r="BT87" i="5"/>
  <c r="BT94" i="5"/>
  <c r="CG85" i="5"/>
  <c r="BT92" i="5"/>
  <c r="CH48" i="5"/>
  <c r="F48" i="5" s="1"/>
  <c r="CH57" i="5"/>
  <c r="F57" i="5" s="1"/>
  <c r="CG94" i="5"/>
  <c r="AT61" i="5"/>
  <c r="BT86" i="5"/>
  <c r="CG86" i="5"/>
  <c r="CH73" i="5"/>
  <c r="F73" i="5" s="1"/>
  <c r="CG91" i="5"/>
  <c r="BT90" i="5"/>
  <c r="AT29" i="5"/>
  <c r="CG96" i="5"/>
  <c r="CG88" i="5"/>
  <c r="CG80" i="5"/>
  <c r="CG56" i="5"/>
  <c r="CG75" i="5"/>
  <c r="CG67" i="5"/>
  <c r="CG64" i="5"/>
  <c r="CG60" i="5"/>
  <c r="BT59" i="5"/>
  <c r="BT75" i="5"/>
  <c r="AT59" i="5"/>
  <c r="AT96" i="5"/>
  <c r="CG69" i="5"/>
  <c r="BT54" i="5"/>
  <c r="BT69" i="5"/>
  <c r="BT71" i="5"/>
  <c r="BT82" i="5"/>
  <c r="AT49" i="5"/>
  <c r="CH7" i="5"/>
  <c r="CH62" i="5"/>
  <c r="AG6" i="5"/>
  <c r="AT46" i="5"/>
  <c r="BG16" i="5"/>
  <c r="CG77" i="5"/>
  <c r="CG74" i="5"/>
  <c r="CG66" i="5"/>
  <c r="CG57" i="5"/>
  <c r="CG61" i="5"/>
  <c r="BT55" i="5"/>
  <c r="BT60" i="5"/>
  <c r="BT65" i="5"/>
  <c r="BT67" i="5"/>
  <c r="BT78" i="5"/>
  <c r="BT80" i="5"/>
  <c r="CH5" i="5"/>
  <c r="CG71" i="5"/>
  <c r="CH27" i="5"/>
  <c r="CG8" i="5"/>
  <c r="CG79" i="5"/>
  <c r="BT53" i="5"/>
  <c r="BT62" i="5"/>
  <c r="BT57" i="5"/>
  <c r="CH16" i="5"/>
  <c r="F16" i="5" s="1"/>
  <c r="CG68" i="5"/>
  <c r="CG63" i="5"/>
  <c r="BT5" i="5"/>
  <c r="CH19" i="5"/>
  <c r="CG76" i="5"/>
  <c r="CG73" i="5"/>
  <c r="CG65" i="5"/>
  <c r="CG59" i="5"/>
  <c r="BT58" i="5"/>
  <c r="AT74" i="5"/>
  <c r="AT69" i="5"/>
  <c r="AT92" i="5"/>
  <c r="CG81" i="5"/>
  <c r="CG55" i="5"/>
  <c r="CH13" i="5"/>
  <c r="F13" i="5" s="1"/>
  <c r="AT57" i="5"/>
  <c r="BT61" i="5"/>
  <c r="BT68" i="5"/>
  <c r="BT77" i="5"/>
  <c r="BT79" i="5"/>
  <c r="CG53" i="5"/>
  <c r="AT35" i="5"/>
  <c r="AT19" i="5"/>
  <c r="CG6" i="5"/>
  <c r="CG42" i="5"/>
  <c r="CG19" i="5"/>
  <c r="CG78" i="5"/>
  <c r="CH79" i="5"/>
  <c r="F79" i="5" s="1"/>
  <c r="AT47" i="5"/>
  <c r="AT34" i="5"/>
  <c r="BG64" i="5"/>
  <c r="BT25" i="5"/>
  <c r="BT50" i="5"/>
  <c r="BG22" i="5"/>
  <c r="BG27" i="5"/>
  <c r="BT13" i="5"/>
  <c r="BT37" i="5"/>
  <c r="BT39" i="5"/>
  <c r="CH77" i="5"/>
  <c r="F77" i="5" s="1"/>
  <c r="AG11" i="5"/>
  <c r="BG6" i="5"/>
  <c r="BG55" i="5"/>
  <c r="CG48" i="5"/>
  <c r="CG45" i="5"/>
  <c r="CG39" i="5"/>
  <c r="CG30" i="5"/>
  <c r="CG35" i="5"/>
  <c r="CG28" i="5"/>
  <c r="CG24" i="5"/>
  <c r="CG23" i="5"/>
  <c r="BT16" i="5"/>
  <c r="BT29" i="5"/>
  <c r="BT46" i="5"/>
  <c r="BT11" i="5"/>
  <c r="BT35" i="5"/>
  <c r="BT32" i="5"/>
  <c r="CH9" i="5"/>
  <c r="F9" i="5" s="1"/>
  <c r="CH30" i="5"/>
  <c r="F30" i="5" s="1"/>
  <c r="AT82" i="5"/>
  <c r="BT26" i="5"/>
  <c r="BT34" i="5"/>
  <c r="BT40" i="5"/>
  <c r="BT22" i="5"/>
  <c r="CH46" i="5"/>
  <c r="F46" i="5" s="1"/>
  <c r="AG88" i="5"/>
  <c r="CG15" i="5"/>
  <c r="CG12" i="5"/>
  <c r="CG9" i="5"/>
  <c r="CG50" i="5"/>
  <c r="CG47" i="5"/>
  <c r="CG44" i="5"/>
  <c r="CG41" i="5"/>
  <c r="CG21" i="5"/>
  <c r="BT9" i="5"/>
  <c r="BT14" i="5"/>
  <c r="BT38" i="5"/>
  <c r="BT33" i="5"/>
  <c r="BT28" i="5"/>
  <c r="BT49" i="5"/>
  <c r="CH44" i="5"/>
  <c r="F44" i="5" s="1"/>
  <c r="CH71" i="5"/>
  <c r="F71" i="5" s="1"/>
  <c r="CG5" i="5"/>
  <c r="BT43" i="5"/>
  <c r="BG20" i="5"/>
  <c r="BT23" i="5"/>
  <c r="BT20" i="5"/>
  <c r="BT21" i="5"/>
  <c r="BT45" i="5"/>
  <c r="BT47" i="5"/>
  <c r="BT4" i="5"/>
  <c r="AG5" i="5"/>
  <c r="AT15" i="5"/>
  <c r="BG8" i="5"/>
  <c r="BG47" i="5"/>
  <c r="BG96" i="5"/>
  <c r="CG14" i="5"/>
  <c r="CG11" i="5"/>
  <c r="CG49" i="5"/>
  <c r="CG46" i="5"/>
  <c r="CG43" i="5"/>
  <c r="CG40" i="5"/>
  <c r="CG37" i="5"/>
  <c r="CG36" i="5"/>
  <c r="CG34" i="5"/>
  <c r="CG31" i="5"/>
  <c r="CG33" i="5"/>
  <c r="CG29" i="5"/>
  <c r="BT19" i="5"/>
  <c r="BT8" i="5"/>
  <c r="BT7" i="5"/>
  <c r="BT6" i="5"/>
  <c r="BT12" i="5"/>
  <c r="BT15" i="5"/>
  <c r="CH39" i="5"/>
  <c r="F39" i="5" s="1"/>
  <c r="CH53" i="5"/>
  <c r="CH11" i="5"/>
  <c r="F11" i="5" s="1"/>
  <c r="CH50" i="5"/>
  <c r="F50" i="5" s="1"/>
  <c r="CH38" i="5"/>
  <c r="F38" i="5" s="1"/>
  <c r="CH25" i="5"/>
  <c r="CH65" i="5"/>
  <c r="F65" i="5" s="1"/>
  <c r="CH56" i="5"/>
  <c r="AG14" i="5"/>
  <c r="CH10" i="5"/>
  <c r="CH49" i="5"/>
  <c r="F49" i="5" s="1"/>
  <c r="CH37" i="5"/>
  <c r="F37" i="5" s="1"/>
  <c r="CH33" i="5"/>
  <c r="F33" i="5" s="1"/>
  <c r="CH76" i="5"/>
  <c r="F76" i="5" s="1"/>
  <c r="CH64" i="5"/>
  <c r="F64" i="5" s="1"/>
  <c r="BG46" i="5"/>
  <c r="BG43" i="5"/>
  <c r="BG40" i="5"/>
  <c r="BG32" i="5"/>
  <c r="CH24" i="5"/>
  <c r="CH75" i="5"/>
  <c r="F75" i="5" s="1"/>
  <c r="AT32" i="5"/>
  <c r="CH66" i="5"/>
  <c r="F66" i="5" s="1"/>
  <c r="CH8" i="5"/>
  <c r="CH47" i="5"/>
  <c r="F47" i="5" s="1"/>
  <c r="CH32" i="5"/>
  <c r="F32" i="5" s="1"/>
  <c r="CH20" i="5"/>
  <c r="CH74" i="5"/>
  <c r="F74" i="5" s="1"/>
  <c r="CH59" i="5"/>
  <c r="F59" i="5" s="1"/>
  <c r="AT37" i="5"/>
  <c r="AT26" i="5"/>
  <c r="AT79" i="5"/>
  <c r="AT68" i="5"/>
  <c r="AT65" i="5"/>
  <c r="AT63" i="5"/>
  <c r="AT91" i="5"/>
  <c r="BG73" i="5"/>
  <c r="BG93" i="5"/>
  <c r="BG88" i="5"/>
  <c r="CH6" i="5"/>
  <c r="CH36" i="5"/>
  <c r="F36" i="5" s="1"/>
  <c r="CH29" i="5"/>
  <c r="BG82" i="5"/>
  <c r="CH22" i="5"/>
  <c r="CH78" i="5"/>
  <c r="F78" i="5" s="1"/>
  <c r="BG94" i="5"/>
  <c r="CH45" i="5"/>
  <c r="F45" i="5" s="1"/>
  <c r="CH35" i="5"/>
  <c r="F35" i="5" s="1"/>
  <c r="CH23" i="5"/>
  <c r="CH72" i="5"/>
  <c r="F72" i="5" s="1"/>
  <c r="CH54" i="5"/>
  <c r="AG10" i="5"/>
  <c r="AT45" i="5"/>
  <c r="AT55" i="5"/>
  <c r="BG45" i="5"/>
  <c r="BG57" i="5"/>
  <c r="BG62" i="5"/>
  <c r="BG60" i="5"/>
  <c r="BG95" i="5"/>
  <c r="CH28" i="5"/>
  <c r="F28" i="5" s="1"/>
  <c r="CH55" i="5"/>
  <c r="CH4" i="5"/>
  <c r="CH21" i="5"/>
  <c r="CH58" i="5"/>
  <c r="F58" i="5" s="1"/>
  <c r="AT39" i="5"/>
  <c r="AT36" i="5"/>
  <c r="AT20" i="5"/>
  <c r="AT70" i="5"/>
  <c r="BG11" i="5"/>
  <c r="CH43" i="5"/>
  <c r="F43" i="5" s="1"/>
  <c r="CH70" i="5"/>
  <c r="F70" i="5" s="1"/>
  <c r="CH15" i="5"/>
  <c r="F15" i="5" s="1"/>
  <c r="CH42" i="5"/>
  <c r="F42" i="5" s="1"/>
  <c r="CH69" i="5"/>
  <c r="F69" i="5" s="1"/>
  <c r="CH63" i="5"/>
  <c r="AG15" i="5"/>
  <c r="AT62" i="5"/>
  <c r="BG34" i="5"/>
  <c r="BG67" i="5"/>
  <c r="CH34" i="5"/>
  <c r="F34" i="5" s="1"/>
  <c r="CH41" i="5"/>
  <c r="F41" i="5" s="1"/>
  <c r="CH26" i="5"/>
  <c r="F26" i="5" s="1"/>
  <c r="CH80" i="5"/>
  <c r="F80" i="5" s="1"/>
  <c r="CH68" i="5"/>
  <c r="F68" i="5" s="1"/>
  <c r="CH60" i="5"/>
  <c r="F60" i="5" s="1"/>
  <c r="AT80" i="5"/>
  <c r="AT95" i="5"/>
  <c r="BG41" i="5"/>
  <c r="BG30" i="5"/>
  <c r="BG25" i="5"/>
  <c r="BG76" i="5"/>
  <c r="CH82" i="5"/>
  <c r="F82" i="5" s="1"/>
  <c r="CH40" i="5"/>
  <c r="F40" i="5" s="1"/>
  <c r="CH31" i="5"/>
  <c r="CH61" i="5"/>
  <c r="F61" i="5" s="1"/>
  <c r="AT38" i="5"/>
  <c r="BG10" i="5"/>
  <c r="BG54" i="5"/>
  <c r="BD58" i="1"/>
  <c r="BD74" i="1"/>
  <c r="BD64" i="1"/>
  <c r="BD65" i="1"/>
  <c r="BD62" i="1"/>
  <c r="BD72" i="1"/>
  <c r="BD75" i="1"/>
  <c r="BD59" i="1"/>
  <c r="BD68" i="1"/>
  <c r="BD67" i="1"/>
  <c r="BD70" i="1"/>
  <c r="BD71" i="1"/>
  <c r="BD61" i="1"/>
  <c r="BD66" i="1"/>
  <c r="BD54" i="1"/>
  <c r="BN49" i="1"/>
  <c r="BN37" i="1"/>
  <c r="BD55" i="1"/>
  <c r="BD47" i="1"/>
  <c r="BD37" i="1"/>
  <c r="BD50" i="1"/>
  <c r="BD40" i="1"/>
  <c r="BD35" i="1"/>
  <c r="BD46" i="1"/>
  <c r="BD38" i="1"/>
  <c r="BD49" i="1"/>
  <c r="S93" i="5"/>
  <c r="CH93" i="5" s="1"/>
  <c r="F93" i="5" s="1"/>
  <c r="S94" i="5"/>
  <c r="CH94" i="5" s="1"/>
  <c r="F94" i="5" s="1"/>
  <c r="S95" i="5"/>
  <c r="T95" i="5" s="1"/>
  <c r="S86" i="5"/>
  <c r="CH86" i="5" s="1"/>
  <c r="F86" i="5" s="1"/>
  <c r="CH96" i="5"/>
  <c r="F96" i="5" s="1"/>
  <c r="CH92" i="5"/>
  <c r="F92" i="5" s="1"/>
  <c r="CH91" i="5"/>
  <c r="F91" i="5" s="1"/>
  <c r="CH25" i="6"/>
  <c r="F25" i="6" s="1"/>
  <c r="CH90" i="5"/>
  <c r="F90" i="5" s="1"/>
  <c r="CH89" i="5"/>
  <c r="F89" i="5" s="1"/>
  <c r="CH87" i="5"/>
  <c r="F87" i="5" s="1"/>
  <c r="CH88" i="5"/>
  <c r="F88" i="5" s="1"/>
  <c r="CH85" i="5"/>
  <c r="CH81" i="6"/>
  <c r="CH82" i="6"/>
  <c r="T13" i="5"/>
  <c r="T6" i="5"/>
  <c r="T9" i="5"/>
  <c r="T5" i="5"/>
  <c r="T4" i="5"/>
  <c r="P38" i="1"/>
  <c r="T90" i="6"/>
  <c r="T89" i="6"/>
  <c r="T91" i="6"/>
  <c r="T86" i="6"/>
  <c r="T87" i="6"/>
  <c r="T88" i="6"/>
  <c r="CH27" i="6"/>
  <c r="F27" i="6" s="1"/>
  <c r="CH19" i="6"/>
  <c r="CH46" i="6"/>
  <c r="F46" i="6" s="1"/>
  <c r="CH38" i="6"/>
  <c r="F38" i="6" s="1"/>
  <c r="CH21" i="6"/>
  <c r="CH17" i="6"/>
  <c r="CH39" i="6"/>
  <c r="F39" i="6" s="1"/>
  <c r="CH47" i="6"/>
  <c r="F47" i="6" s="1"/>
  <c r="CH24" i="6"/>
  <c r="F24" i="6" s="1"/>
  <c r="CH40" i="6"/>
  <c r="F40" i="6" s="1"/>
  <c r="CH37" i="6"/>
  <c r="CH22" i="6"/>
  <c r="CH48" i="6"/>
  <c r="F48" i="6" s="1"/>
  <c r="CH35" i="6"/>
  <c r="CH45" i="6"/>
  <c r="F45" i="6" s="1"/>
  <c r="CH33" i="6"/>
  <c r="F33" i="6" s="1"/>
  <c r="CH50" i="6"/>
  <c r="F50" i="6" s="1"/>
  <c r="CH23" i="6"/>
  <c r="F23" i="6" s="1"/>
  <c r="CH52" i="6"/>
  <c r="F52" i="6" s="1"/>
  <c r="CH31" i="6"/>
  <c r="F31" i="6" s="1"/>
  <c r="CH42" i="6"/>
  <c r="F42" i="6" s="1"/>
  <c r="CH20" i="6"/>
  <c r="CH41" i="6"/>
  <c r="F41" i="6" s="1"/>
  <c r="CH51" i="6"/>
  <c r="F51" i="6" s="1"/>
  <c r="CH32" i="6"/>
  <c r="CH18" i="6"/>
  <c r="CH49" i="6"/>
  <c r="F49" i="6" s="1"/>
  <c r="CH34" i="6"/>
  <c r="F34" i="6" s="1"/>
  <c r="T85" i="6"/>
  <c r="T60" i="6"/>
  <c r="CG85" i="6"/>
  <c r="AG87" i="6"/>
  <c r="BG87" i="6"/>
  <c r="CH88" i="6"/>
  <c r="F88" i="6" s="1"/>
  <c r="CG86" i="6"/>
  <c r="AG88" i="6"/>
  <c r="BG88" i="6"/>
  <c r="AT90" i="6"/>
  <c r="CH89" i="6"/>
  <c r="F89" i="6" s="1"/>
  <c r="BT91" i="6"/>
  <c r="CH90" i="6"/>
  <c r="F90" i="6" s="1"/>
  <c r="AT86" i="6"/>
  <c r="CG88" i="6"/>
  <c r="AG90" i="6"/>
  <c r="BG90" i="6"/>
  <c r="CH85" i="6"/>
  <c r="F85" i="6" s="1"/>
  <c r="CH91" i="6"/>
  <c r="F91" i="6" s="1"/>
  <c r="CG91" i="6"/>
  <c r="BG85" i="6"/>
  <c r="AT87" i="6"/>
  <c r="BG91" i="6"/>
  <c r="BG86" i="6"/>
  <c r="AT88" i="6"/>
  <c r="CG90" i="6"/>
  <c r="CG25" i="6"/>
  <c r="CG26" i="6"/>
  <c r="CG22" i="6"/>
  <c r="CG23" i="6"/>
  <c r="CG27" i="6"/>
  <c r="CG19" i="6"/>
  <c r="CG21" i="6"/>
  <c r="CG24" i="6"/>
  <c r="CG17" i="6"/>
  <c r="CG20" i="6"/>
  <c r="AT42" i="6"/>
  <c r="AT30" i="6"/>
  <c r="AT49" i="6"/>
  <c r="AT34" i="6"/>
  <c r="AT38" i="6"/>
  <c r="AT32" i="6"/>
  <c r="AT41" i="6"/>
  <c r="AT36" i="6"/>
  <c r="AT48" i="6"/>
  <c r="AT43" i="6"/>
  <c r="AT37" i="6"/>
  <c r="CH78" i="6"/>
  <c r="CH80" i="6"/>
  <c r="F80" i="6" s="1"/>
  <c r="CH77" i="6"/>
  <c r="CH79" i="6"/>
  <c r="CG80" i="6"/>
  <c r="CG81" i="6"/>
  <c r="CG78" i="6"/>
  <c r="CG77" i="6"/>
  <c r="CG82" i="6"/>
  <c r="CG79" i="6"/>
  <c r="AT82" i="6"/>
  <c r="T51" i="6"/>
  <c r="T59" i="6"/>
  <c r="AG56" i="6"/>
  <c r="AT9" i="6"/>
  <c r="BG66" i="6"/>
  <c r="AT55" i="6"/>
  <c r="AT62" i="6"/>
  <c r="AT27" i="6"/>
  <c r="BG58" i="6"/>
  <c r="AT67" i="6"/>
  <c r="AT45" i="6"/>
  <c r="AT79" i="6"/>
  <c r="AG62" i="6"/>
  <c r="AT78" i="6"/>
  <c r="AT18" i="6"/>
  <c r="AT56" i="6"/>
  <c r="AT80" i="6"/>
  <c r="AG73" i="6"/>
  <c r="AT6" i="6"/>
  <c r="AT22" i="6"/>
  <c r="AT50" i="6"/>
  <c r="AT33" i="6"/>
  <c r="AT81" i="6"/>
  <c r="AT14" i="6"/>
  <c r="BG37" i="6"/>
  <c r="BG62" i="6"/>
  <c r="AT59" i="6"/>
  <c r="AT65" i="6"/>
  <c r="AT17" i="6"/>
  <c r="AT68" i="6"/>
  <c r="AT72" i="6"/>
  <c r="AT73" i="6"/>
  <c r="AT39" i="6"/>
  <c r="AG59" i="6"/>
  <c r="AT4" i="6"/>
  <c r="AT20" i="6"/>
  <c r="AT52" i="6"/>
  <c r="BG61" i="6"/>
  <c r="AG4" i="6"/>
  <c r="BG56" i="6"/>
  <c r="BG73" i="6"/>
  <c r="AT12" i="6"/>
  <c r="AT10" i="6"/>
  <c r="AT58" i="6"/>
  <c r="AT51" i="6"/>
  <c r="AT46" i="6"/>
  <c r="T57" i="6"/>
  <c r="AG58" i="6"/>
  <c r="BG81" i="6"/>
  <c r="T11" i="5"/>
  <c r="T15" i="5"/>
  <c r="T8" i="5"/>
  <c r="T16" i="5"/>
  <c r="T14" i="5"/>
  <c r="T12" i="5"/>
  <c r="AT48" i="5"/>
  <c r="AT76" i="5"/>
  <c r="AT66" i="5"/>
  <c r="AG13" i="5"/>
  <c r="AT31" i="5"/>
  <c r="AT71" i="5"/>
  <c r="BG14" i="5"/>
  <c r="BG9" i="5"/>
  <c r="BG5" i="5"/>
  <c r="BG48" i="5"/>
  <c r="BG19" i="5"/>
  <c r="BG33" i="5"/>
  <c r="BG80" i="5"/>
  <c r="BG71" i="5"/>
  <c r="BG66" i="5"/>
  <c r="BG59" i="5"/>
  <c r="BG63" i="5"/>
  <c r="BG7" i="5"/>
  <c r="AG8" i="5"/>
  <c r="AT12" i="5"/>
  <c r="AT9" i="5"/>
  <c r="AT5" i="5"/>
  <c r="AT40" i="5"/>
  <c r="AT27" i="5"/>
  <c r="AT93" i="5"/>
  <c r="AT88" i="5"/>
  <c r="BG29" i="5"/>
  <c r="BG91" i="5"/>
  <c r="BG85" i="5"/>
  <c r="AG16" i="5"/>
  <c r="AT43" i="5"/>
  <c r="BG61" i="5"/>
  <c r="AT50" i="5"/>
  <c r="AT33" i="5"/>
  <c r="AT78" i="5"/>
  <c r="AT73" i="5"/>
  <c r="AT60" i="5"/>
  <c r="BG37" i="5"/>
  <c r="BG21" i="5"/>
  <c r="BG28" i="5"/>
  <c r="BG68" i="5"/>
  <c r="BG58" i="5"/>
  <c r="AT90" i="5"/>
  <c r="BG50" i="5"/>
  <c r="BG42" i="5"/>
  <c r="BG77" i="5"/>
  <c r="AT7" i="5"/>
  <c r="AG4" i="5"/>
  <c r="AT14" i="5"/>
  <c r="AT42" i="5"/>
  <c r="AT28" i="5"/>
  <c r="AT75" i="5"/>
  <c r="AT54" i="5"/>
  <c r="BG39" i="5"/>
  <c r="BG36" i="5"/>
  <c r="BG26" i="5"/>
  <c r="BG79" i="5"/>
  <c r="AG12" i="5"/>
  <c r="AT11" i="5"/>
  <c r="AT8" i="5"/>
  <c r="AT4" i="5"/>
  <c r="AT56" i="5"/>
  <c r="BG13" i="5"/>
  <c r="BG4" i="5"/>
  <c r="BG24" i="5"/>
  <c r="BG70" i="5"/>
  <c r="BG90" i="5"/>
  <c r="AT86" i="5"/>
  <c r="BG53" i="5"/>
  <c r="AT22" i="5"/>
  <c r="AT44" i="5"/>
  <c r="AT21" i="5"/>
  <c r="AT24" i="5"/>
  <c r="AT77" i="5"/>
  <c r="AT72" i="5"/>
  <c r="AT87" i="5"/>
  <c r="BG44" i="5"/>
  <c r="BG23" i="5"/>
  <c r="BG72" i="5"/>
  <c r="BG65" i="5"/>
  <c r="BG92" i="5"/>
  <c r="AT67" i="5"/>
  <c r="AG9" i="5"/>
  <c r="AT16" i="5"/>
  <c r="AT23" i="5"/>
  <c r="AT64" i="5"/>
  <c r="AT89" i="5"/>
  <c r="BG15" i="5"/>
  <c r="BG49" i="5"/>
  <c r="BG81" i="5"/>
  <c r="BG56" i="5"/>
  <c r="AT85" i="5"/>
  <c r="BG86" i="5"/>
  <c r="AT13" i="5"/>
  <c r="AT10" i="5"/>
  <c r="AT6" i="5"/>
  <c r="AT41" i="5"/>
  <c r="AT30" i="5"/>
  <c r="AT25" i="5"/>
  <c r="AT58" i="5"/>
  <c r="AT94" i="5"/>
  <c r="BG12" i="5"/>
  <c r="BG38" i="5"/>
  <c r="BG35" i="5"/>
  <c r="BG31" i="5"/>
  <c r="BG78" i="5"/>
  <c r="BG74" i="5"/>
  <c r="BG69" i="5"/>
  <c r="BG89" i="5"/>
  <c r="BD9" i="1"/>
  <c r="BN18" i="1"/>
  <c r="BN24" i="1"/>
  <c r="BN7" i="1"/>
  <c r="BN21" i="1"/>
  <c r="BN10" i="1"/>
  <c r="BN4" i="1"/>
  <c r="BD24" i="1"/>
  <c r="BD12" i="1"/>
  <c r="BD4" i="1"/>
  <c r="BD23" i="1"/>
  <c r="BD11" i="1"/>
  <c r="BD7" i="1"/>
  <c r="BD17" i="1"/>
  <c r="BD21" i="1"/>
  <c r="BD13" i="1"/>
  <c r="BD19" i="1"/>
  <c r="BD22" i="1"/>
  <c r="BD16" i="1"/>
  <c r="AT7" i="1"/>
  <c r="AT11" i="1"/>
  <c r="Z21" i="1"/>
  <c r="P22" i="1"/>
  <c r="BN54" i="1"/>
  <c r="BN47" i="1"/>
  <c r="BN35" i="1"/>
  <c r="BN51" i="1"/>
  <c r="BD5" i="1"/>
  <c r="BD31" i="1"/>
  <c r="BD28" i="1"/>
  <c r="BD63" i="1"/>
  <c r="BN52" i="1"/>
  <c r="BN27" i="1"/>
  <c r="BD6" i="1"/>
  <c r="BD10" i="1"/>
  <c r="BN39" i="1"/>
  <c r="BD29" i="1"/>
  <c r="BD44" i="1"/>
  <c r="BD14" i="1"/>
  <c r="BD32" i="1"/>
  <c r="BD36" i="1"/>
  <c r="BD52" i="1"/>
  <c r="BD20" i="1"/>
  <c r="BD8" i="1"/>
  <c r="BD30" i="1"/>
  <c r="BD81" i="1"/>
  <c r="BD27" i="1"/>
  <c r="BD84" i="1"/>
  <c r="BD33" i="1"/>
  <c r="BD34" i="1"/>
  <c r="BD48" i="1"/>
  <c r="BD15" i="1"/>
  <c r="BD18" i="1"/>
  <c r="BD42" i="1"/>
  <c r="BD53" i="1"/>
  <c r="Z52" i="1"/>
  <c r="BN45" i="1"/>
  <c r="BN23" i="1"/>
  <c r="BN11" i="1"/>
  <c r="Z4" i="1"/>
  <c r="AT53" i="1"/>
  <c r="BN31" i="1"/>
  <c r="BN44" i="1"/>
  <c r="BN17" i="1"/>
  <c r="AJ54" i="1"/>
  <c r="Z51" i="1"/>
  <c r="AJ41" i="1"/>
  <c r="AT31" i="1"/>
  <c r="Z23" i="1"/>
  <c r="AT14" i="1"/>
  <c r="AT4" i="1"/>
  <c r="BN6" i="1"/>
  <c r="BN78" i="1"/>
  <c r="BN42" i="1"/>
  <c r="BN30" i="1"/>
  <c r="AT23" i="1"/>
  <c r="AJ16" i="1"/>
  <c r="Z15" i="1"/>
  <c r="AT47" i="1"/>
  <c r="Z45" i="1"/>
  <c r="BN15" i="1"/>
  <c r="AJ14" i="1"/>
  <c r="BN12" i="1"/>
  <c r="AJ4" i="1"/>
  <c r="AT6" i="1"/>
  <c r="AT41" i="1"/>
  <c r="AJ31" i="1"/>
  <c r="BN85" i="1"/>
  <c r="Z7" i="1"/>
  <c r="AT50" i="1"/>
  <c r="BN41" i="1"/>
  <c r="BN40" i="1"/>
  <c r="BN38" i="1"/>
  <c r="AT21" i="1"/>
  <c r="Z19" i="1"/>
  <c r="AT18" i="1"/>
  <c r="BN16" i="1"/>
  <c r="BN13" i="1"/>
  <c r="Z34" i="1"/>
  <c r="BN53" i="1"/>
  <c r="Z80" i="1"/>
  <c r="BN19" i="1"/>
  <c r="BN34" i="1"/>
  <c r="BN50" i="1"/>
  <c r="BG80" i="6"/>
  <c r="AG77" i="6"/>
  <c r="BG77" i="6"/>
  <c r="BG78" i="6"/>
  <c r="T77" i="6"/>
  <c r="T80" i="6"/>
  <c r="BG79" i="6"/>
  <c r="BG82" i="6"/>
  <c r="BG72" i="6"/>
  <c r="BG67" i="6"/>
  <c r="BG65" i="6"/>
  <c r="BG57" i="6"/>
  <c r="BG60" i="6"/>
  <c r="BG55" i="6"/>
  <c r="BG32" i="6"/>
  <c r="BG51" i="6"/>
  <c r="BG49" i="6"/>
  <c r="BG47" i="6"/>
  <c r="BG45" i="6"/>
  <c r="BG33" i="6"/>
  <c r="BG43" i="6"/>
  <c r="BG41" i="6"/>
  <c r="BG30" i="6"/>
  <c r="BG39" i="6"/>
  <c r="BG31" i="6"/>
  <c r="BG34" i="6"/>
  <c r="BG38" i="6"/>
  <c r="BG40" i="6"/>
  <c r="BG42" i="6"/>
  <c r="BG44" i="6"/>
  <c r="BG36" i="6"/>
  <c r="BG52" i="6"/>
  <c r="BG50" i="6"/>
  <c r="BG48" i="6"/>
  <c r="BG46" i="6"/>
  <c r="BG35" i="6"/>
  <c r="BG23" i="6"/>
  <c r="BG26" i="6"/>
  <c r="BG24" i="6"/>
  <c r="BG19" i="6"/>
  <c r="BG25" i="6"/>
  <c r="BG20" i="6"/>
  <c r="BG17" i="6"/>
  <c r="BG21" i="6"/>
  <c r="BG27" i="6"/>
  <c r="BG22" i="6"/>
  <c r="BG12" i="6"/>
  <c r="BG8" i="6"/>
  <c r="BG14" i="6"/>
  <c r="BG13" i="6"/>
  <c r="BG11" i="6"/>
  <c r="BG9" i="6"/>
  <c r="BG7" i="6"/>
  <c r="BG18" i="6"/>
  <c r="BG10" i="6"/>
  <c r="BG6" i="6"/>
  <c r="BG5" i="6"/>
  <c r="BG4" i="6"/>
  <c r="AG80" i="6"/>
  <c r="AG81" i="6"/>
  <c r="AG79" i="6"/>
  <c r="AG82" i="6"/>
  <c r="AG78" i="6"/>
  <c r="AG66" i="6"/>
  <c r="AG68" i="6"/>
  <c r="AG71" i="6"/>
  <c r="AG65" i="6"/>
  <c r="AG57" i="6"/>
  <c r="AG55" i="6"/>
  <c r="AG26" i="6"/>
  <c r="AG33" i="6"/>
  <c r="AG31" i="6"/>
  <c r="AG52" i="6"/>
  <c r="AG50" i="6"/>
  <c r="AG46" i="6"/>
  <c r="AG42" i="6"/>
  <c r="AG38" i="6"/>
  <c r="AG49" i="6"/>
  <c r="AG45" i="6"/>
  <c r="AG41" i="6"/>
  <c r="AG32" i="6"/>
  <c r="AG51" i="6"/>
  <c r="AG47" i="6"/>
  <c r="AG43" i="6"/>
  <c r="AG39" i="6"/>
  <c r="AG37" i="6"/>
  <c r="AG30" i="6"/>
  <c r="AG34" i="6"/>
  <c r="AG48" i="6"/>
  <c r="AG44" i="6"/>
  <c r="AG40" i="6"/>
  <c r="AG36" i="6"/>
  <c r="AG17" i="6"/>
  <c r="AG21" i="6"/>
  <c r="AG35" i="6"/>
  <c r="AG25" i="6"/>
  <c r="AG23" i="6"/>
  <c r="AG19" i="6"/>
  <c r="AG24" i="6"/>
  <c r="AG20" i="6"/>
  <c r="AG27" i="6"/>
  <c r="AG22" i="6"/>
  <c r="AG18" i="6"/>
  <c r="AG10" i="6"/>
  <c r="AG8" i="6"/>
  <c r="AG11" i="6"/>
  <c r="AG14" i="6"/>
  <c r="AG6" i="6"/>
  <c r="AG9" i="6"/>
  <c r="AG12" i="6"/>
  <c r="AG7" i="6"/>
  <c r="AG13" i="6"/>
  <c r="AG5" i="6"/>
  <c r="T82" i="6"/>
  <c r="T79" i="6"/>
  <c r="T81" i="6"/>
  <c r="T78" i="6"/>
  <c r="T72" i="6"/>
  <c r="T73" i="6"/>
  <c r="T68" i="6"/>
  <c r="T74" i="6"/>
  <c r="T70" i="6"/>
  <c r="T67" i="6"/>
  <c r="T71" i="6"/>
  <c r="T65" i="6"/>
  <c r="T66" i="6"/>
  <c r="T56" i="6"/>
  <c r="T61" i="6"/>
  <c r="T58" i="6"/>
  <c r="T62" i="6"/>
  <c r="T31" i="6"/>
  <c r="T49" i="6"/>
  <c r="T45" i="6"/>
  <c r="T55" i="6"/>
  <c r="T30" i="6"/>
  <c r="T52" i="6"/>
  <c r="T50" i="6"/>
  <c r="T41" i="6"/>
  <c r="T46" i="6"/>
  <c r="T33" i="6"/>
  <c r="T37" i="6"/>
  <c r="T44" i="6"/>
  <c r="T42" i="6"/>
  <c r="T36" i="6"/>
  <c r="T32" i="6"/>
  <c r="T39" i="6"/>
  <c r="T40" i="6"/>
  <c r="T38" i="6"/>
  <c r="T34" i="6"/>
  <c r="T47" i="6"/>
  <c r="T43" i="6"/>
  <c r="T48" i="6"/>
  <c r="T9" i="6"/>
  <c r="T6" i="6"/>
  <c r="T5" i="6"/>
  <c r="T14" i="6"/>
  <c r="T13" i="6"/>
  <c r="T12" i="6"/>
  <c r="T4" i="6"/>
  <c r="T11" i="6"/>
  <c r="T10" i="6"/>
  <c r="T8" i="6"/>
  <c r="T7" i="6"/>
  <c r="T21" i="6"/>
  <c r="T27" i="6"/>
  <c r="T23" i="6"/>
  <c r="T26" i="6"/>
  <c r="T22" i="6"/>
  <c r="T25" i="6"/>
  <c r="T24" i="6"/>
  <c r="T20" i="6"/>
  <c r="T17" i="6"/>
  <c r="T19" i="6"/>
  <c r="T18" i="6"/>
  <c r="P12" i="1"/>
  <c r="P19" i="1"/>
  <c r="P10" i="1"/>
  <c r="P14" i="1"/>
  <c r="P24" i="1"/>
  <c r="AG89" i="5"/>
  <c r="AG43" i="5"/>
  <c r="AG34" i="5"/>
  <c r="AG71" i="5"/>
  <c r="AG67" i="5"/>
  <c r="AG94" i="5"/>
  <c r="AG92" i="5"/>
  <c r="AG57" i="5"/>
  <c r="AG93" i="5"/>
  <c r="AG91" i="5"/>
  <c r="AG87" i="5"/>
  <c r="AG96" i="5"/>
  <c r="AG95" i="5"/>
  <c r="AG90" i="5"/>
  <c r="AG85" i="5"/>
  <c r="AG69" i="5"/>
  <c r="AG60" i="5"/>
  <c r="AG21" i="5"/>
  <c r="AG70" i="5"/>
  <c r="AG33" i="5"/>
  <c r="AG75" i="5"/>
  <c r="AG77" i="5"/>
  <c r="AG81" i="5"/>
  <c r="AG58" i="5"/>
  <c r="AG79" i="5"/>
  <c r="AG68" i="5"/>
  <c r="AG74" i="5"/>
  <c r="AG78" i="5"/>
  <c r="AG63" i="5"/>
  <c r="AG82" i="5"/>
  <c r="AG62" i="5"/>
  <c r="AG65" i="5"/>
  <c r="AG73" i="5"/>
  <c r="AG54" i="5"/>
  <c r="AG55" i="5"/>
  <c r="AG64" i="5"/>
  <c r="AG72" i="5"/>
  <c r="AG76" i="5"/>
  <c r="AG59" i="5"/>
  <c r="AG80" i="5"/>
  <c r="AG66" i="5"/>
  <c r="AG61" i="5"/>
  <c r="AG56" i="5"/>
  <c r="AG39" i="5"/>
  <c r="AG20" i="5"/>
  <c r="AG36" i="5"/>
  <c r="AG46" i="5"/>
  <c r="AG44" i="5"/>
  <c r="AG37" i="5"/>
  <c r="AG32" i="5"/>
  <c r="AG49" i="5"/>
  <c r="AG47" i="5"/>
  <c r="AG28" i="5"/>
  <c r="AG29" i="5"/>
  <c r="AG27" i="5"/>
  <c r="AG42" i="5"/>
  <c r="AG31" i="5"/>
  <c r="AG40" i="5"/>
  <c r="AG19" i="5"/>
  <c r="AG45" i="5"/>
  <c r="AG35" i="5"/>
  <c r="AG23" i="5"/>
  <c r="AG50" i="5"/>
  <c r="AG48" i="5"/>
  <c r="AG38" i="5"/>
  <c r="AG30" i="5"/>
  <c r="AG25" i="5"/>
  <c r="AG24" i="5"/>
  <c r="AG41" i="5"/>
  <c r="AG26" i="5"/>
  <c r="AG22" i="5"/>
  <c r="AG86" i="5"/>
  <c r="T91" i="5"/>
  <c r="T88" i="5"/>
  <c r="T90" i="5"/>
  <c r="T87" i="5"/>
  <c r="T93" i="5"/>
  <c r="T92" i="5"/>
  <c r="T96" i="5"/>
  <c r="T89" i="5"/>
  <c r="T72" i="5"/>
  <c r="T71" i="5"/>
  <c r="T58" i="5"/>
  <c r="T80" i="5"/>
  <c r="T54" i="5"/>
  <c r="T79" i="5"/>
  <c r="T67" i="5"/>
  <c r="T61" i="5"/>
  <c r="T68" i="5"/>
  <c r="T60" i="5"/>
  <c r="T82" i="5"/>
  <c r="T70" i="5"/>
  <c r="T57" i="5"/>
  <c r="T75" i="5"/>
  <c r="T77" i="5"/>
  <c r="T65" i="5"/>
  <c r="T56" i="5"/>
  <c r="T76" i="5"/>
  <c r="T64" i="5"/>
  <c r="T74" i="5"/>
  <c r="T59" i="5"/>
  <c r="T73" i="5"/>
  <c r="T62" i="5"/>
  <c r="T81" i="5"/>
  <c r="T69" i="5"/>
  <c r="T63" i="5"/>
  <c r="T55" i="5"/>
  <c r="T78" i="5"/>
  <c r="T66" i="5"/>
  <c r="T44" i="5"/>
  <c r="T21" i="5"/>
  <c r="T36" i="5"/>
  <c r="T46" i="5"/>
  <c r="T43" i="5"/>
  <c r="T34" i="5"/>
  <c r="T29" i="5"/>
  <c r="T42" i="5"/>
  <c r="T19" i="5"/>
  <c r="T23" i="5"/>
  <c r="T41" i="5"/>
  <c r="T26" i="5"/>
  <c r="T25" i="5"/>
  <c r="T50" i="5"/>
  <c r="T28" i="5"/>
  <c r="T45" i="5"/>
  <c r="T22" i="5"/>
  <c r="T31" i="5"/>
  <c r="T27" i="5"/>
  <c r="T49" i="5"/>
  <c r="T37" i="5"/>
  <c r="T33" i="5"/>
  <c r="T35" i="5"/>
  <c r="T48" i="5"/>
  <c r="T30" i="5"/>
  <c r="T24" i="5"/>
  <c r="T47" i="5"/>
  <c r="T32" i="5"/>
  <c r="T20" i="5"/>
  <c r="T38" i="5"/>
  <c r="T39" i="5"/>
  <c r="T40" i="5"/>
  <c r="BN14" i="1"/>
  <c r="Z14" i="1"/>
  <c r="BN48" i="1"/>
  <c r="BN9" i="1"/>
  <c r="BN36" i="1"/>
  <c r="AT28" i="1"/>
  <c r="BN55" i="1"/>
  <c r="BN43" i="1"/>
  <c r="BN33" i="1"/>
  <c r="BN22" i="1"/>
  <c r="BN8" i="1"/>
  <c r="BN80" i="1"/>
  <c r="BN46" i="1"/>
  <c r="BN20" i="1"/>
  <c r="P16" i="1"/>
  <c r="P7" i="1"/>
  <c r="AT8" i="1"/>
  <c r="AT44" i="1"/>
  <c r="BN32" i="1"/>
  <c r="BN82" i="1"/>
  <c r="AJ8" i="1"/>
  <c r="AJ23" i="1"/>
  <c r="Z49" i="1"/>
  <c r="AT55" i="1"/>
  <c r="AT20" i="1"/>
  <c r="Z38" i="1"/>
  <c r="P33" i="1"/>
  <c r="Z18" i="1"/>
  <c r="AJ10" i="1"/>
  <c r="P41" i="1"/>
  <c r="P31" i="1"/>
  <c r="P23" i="1"/>
  <c r="AJ22" i="1"/>
  <c r="AT45" i="1"/>
  <c r="AT49" i="1"/>
  <c r="Z40" i="1"/>
  <c r="AJ28" i="1"/>
  <c r="Z16" i="1"/>
  <c r="Z48" i="1"/>
  <c r="P45" i="1"/>
  <c r="AT35" i="1"/>
  <c r="AT30" i="1"/>
  <c r="BN83" i="1"/>
  <c r="AT13" i="1"/>
  <c r="AT51" i="1"/>
  <c r="P44" i="1"/>
  <c r="P28" i="1"/>
  <c r="Z53" i="1"/>
  <c r="AT38" i="1"/>
  <c r="P36" i="1"/>
  <c r="P21" i="1"/>
  <c r="Z11" i="1"/>
  <c r="Z47" i="1"/>
  <c r="AT9" i="1"/>
  <c r="AT54" i="1"/>
  <c r="P53" i="1"/>
  <c r="P40" i="1"/>
  <c r="Z35" i="1"/>
  <c r="AJ34" i="1"/>
  <c r="BN62" i="1"/>
  <c r="AJ13" i="1"/>
  <c r="AT48" i="1"/>
  <c r="AJ20" i="1"/>
  <c r="Z50" i="1"/>
  <c r="AT39" i="1"/>
  <c r="P30" i="1"/>
  <c r="P18" i="1"/>
  <c r="AJ11" i="1"/>
  <c r="P11" i="1"/>
  <c r="AT52" i="1"/>
  <c r="Z44" i="1"/>
  <c r="AJ43" i="1"/>
  <c r="AJ38" i="1"/>
  <c r="Z36" i="1"/>
  <c r="Z28" i="1"/>
  <c r="AJ18" i="1"/>
  <c r="AT15" i="1"/>
  <c r="P48" i="1"/>
  <c r="AT46" i="1"/>
  <c r="P35" i="1"/>
  <c r="BN86" i="1"/>
  <c r="AT10" i="1"/>
  <c r="P39" i="1"/>
  <c r="Z13" i="1"/>
  <c r="AT12" i="1"/>
  <c r="Z8" i="1"/>
  <c r="P50" i="1"/>
  <c r="Z43" i="1"/>
  <c r="Z41" i="1"/>
  <c r="Z33" i="1"/>
  <c r="Z31" i="1"/>
  <c r="BN81" i="1"/>
  <c r="BN79" i="1"/>
  <c r="BN63" i="1"/>
  <c r="BN73" i="1"/>
  <c r="BN70" i="1"/>
  <c r="BN75" i="1"/>
  <c r="BN72" i="1"/>
  <c r="BN66" i="1"/>
  <c r="BN68" i="1"/>
  <c r="BN59" i="1"/>
  <c r="BN60" i="1"/>
  <c r="BN69" i="1"/>
  <c r="BN58" i="1"/>
  <c r="BN61" i="1"/>
  <c r="BN74" i="1"/>
  <c r="BN71" i="1"/>
  <c r="BN64" i="1"/>
  <c r="BN67" i="1"/>
  <c r="AT40" i="1"/>
  <c r="AT33" i="1"/>
  <c r="P55" i="1"/>
  <c r="AJ52" i="1"/>
  <c r="AJ50" i="1"/>
  <c r="AJ40" i="1"/>
  <c r="AT37" i="1"/>
  <c r="AT36" i="1"/>
  <c r="AJ33" i="1"/>
  <c r="AT27" i="1"/>
  <c r="Z54" i="1"/>
  <c r="P51" i="1"/>
  <c r="AJ39" i="1"/>
  <c r="AJ30" i="1"/>
  <c r="P49" i="1"/>
  <c r="AJ46" i="1"/>
  <c r="AJ44" i="1"/>
  <c r="P43" i="1"/>
  <c r="Z42" i="1"/>
  <c r="AJ35" i="1"/>
  <c r="P34" i="1"/>
  <c r="Z32" i="1"/>
  <c r="AT43" i="1"/>
  <c r="AT42" i="1"/>
  <c r="AJ37" i="1"/>
  <c r="AT34" i="1"/>
  <c r="AT32" i="1"/>
  <c r="AJ27" i="1"/>
  <c r="AJ55" i="1"/>
  <c r="AJ53" i="1"/>
  <c r="P47" i="1"/>
  <c r="AJ45" i="1"/>
  <c r="AJ36" i="1"/>
  <c r="P54" i="1"/>
  <c r="Z46" i="1"/>
  <c r="Z39" i="1"/>
  <c r="Z30" i="1"/>
  <c r="P52" i="1"/>
  <c r="AJ49" i="1"/>
  <c r="AJ47" i="1"/>
  <c r="P42" i="1"/>
  <c r="Z37" i="1"/>
  <c r="P32" i="1"/>
  <c r="Z27" i="1"/>
  <c r="Z55" i="1"/>
  <c r="P46" i="1"/>
  <c r="AJ42" i="1"/>
  <c r="AJ32" i="1"/>
  <c r="AJ48" i="1"/>
  <c r="P37" i="1"/>
  <c r="P27" i="1"/>
  <c r="AT24" i="1"/>
  <c r="P20" i="1"/>
  <c r="AJ19" i="1"/>
  <c r="AJ15" i="1"/>
  <c r="AJ12" i="1"/>
  <c r="Z9" i="1"/>
  <c r="AJ24" i="1"/>
  <c r="Z22" i="1"/>
  <c r="AT17" i="1"/>
  <c r="P17" i="1"/>
  <c r="AT16" i="1"/>
  <c r="P13" i="1"/>
  <c r="P9" i="1"/>
  <c r="P8" i="1"/>
  <c r="AJ6" i="1"/>
  <c r="AT22" i="1"/>
  <c r="AT19" i="1"/>
  <c r="AJ17" i="1"/>
  <c r="Z12" i="1"/>
  <c r="Z10" i="1"/>
  <c r="Z6" i="1"/>
  <c r="Z24" i="1"/>
  <c r="Z20" i="1"/>
  <c r="Z17" i="1"/>
  <c r="P15" i="1"/>
  <c r="AJ9" i="1"/>
  <c r="AJ7" i="1"/>
  <c r="AJ21" i="1"/>
  <c r="P4" i="1"/>
  <c r="P6" i="1"/>
  <c r="AM85" i="1"/>
  <c r="AT85" i="1" s="1"/>
  <c r="AM81" i="1"/>
  <c r="AT81" i="1" s="1"/>
  <c r="Z83" i="1"/>
  <c r="AT80" i="1"/>
  <c r="BN65" i="1"/>
  <c r="AT79" i="1"/>
  <c r="AT78" i="1"/>
  <c r="AT86" i="1"/>
  <c r="AT84" i="1"/>
  <c r="AT83" i="1"/>
  <c r="AT82" i="1"/>
  <c r="P60" i="1"/>
  <c r="Z79" i="1"/>
  <c r="BN5" i="1"/>
  <c r="Z84" i="1"/>
  <c r="AM66" i="1"/>
  <c r="AT66" i="1" s="1"/>
  <c r="AM68" i="1"/>
  <c r="AT68" i="1" s="1"/>
  <c r="AM58" i="1"/>
  <c r="AT58" i="1" s="1"/>
  <c r="AM63" i="1"/>
  <c r="AT63" i="1" s="1"/>
  <c r="AT29" i="1"/>
  <c r="AJ78" i="1"/>
  <c r="AJ84" i="1"/>
  <c r="AJ85" i="1"/>
  <c r="AJ82" i="1"/>
  <c r="AJ83" i="1"/>
  <c r="AJ81" i="1"/>
  <c r="AJ79" i="1"/>
  <c r="AJ86" i="1"/>
  <c r="AJ80" i="1"/>
  <c r="AJ62" i="1"/>
  <c r="AJ60" i="1"/>
  <c r="AJ61" i="1"/>
  <c r="AJ65" i="1"/>
  <c r="AJ70" i="1"/>
  <c r="AJ69" i="1"/>
  <c r="AJ67" i="1"/>
  <c r="AJ64" i="1"/>
  <c r="AJ72" i="1"/>
  <c r="AJ58" i="1"/>
  <c r="AJ66" i="1"/>
  <c r="AJ59" i="1"/>
  <c r="AJ68" i="1"/>
  <c r="AJ75" i="1"/>
  <c r="AJ73" i="1"/>
  <c r="AJ63" i="1"/>
  <c r="AJ29" i="1"/>
  <c r="Z81" i="1"/>
  <c r="Z78" i="1"/>
  <c r="Z85" i="1"/>
  <c r="Z82" i="1"/>
  <c r="Z86" i="1"/>
  <c r="P79" i="1"/>
  <c r="P82" i="1"/>
  <c r="P78" i="1"/>
  <c r="P81" i="1"/>
  <c r="P86" i="1"/>
  <c r="P85" i="1"/>
  <c r="P84" i="1"/>
  <c r="P83" i="1"/>
  <c r="P80" i="1"/>
  <c r="P68" i="1"/>
  <c r="P59" i="1"/>
  <c r="P69" i="1"/>
  <c r="P61" i="1"/>
  <c r="P62" i="1"/>
  <c r="P58" i="1"/>
  <c r="P67" i="1"/>
  <c r="P65" i="1"/>
  <c r="P63" i="1"/>
  <c r="P70" i="1"/>
  <c r="P64" i="1"/>
  <c r="P66" i="1"/>
  <c r="P29" i="1"/>
  <c r="P5" i="1"/>
  <c r="AJ5" i="1"/>
  <c r="Z5" i="1"/>
  <c r="Z73" i="1"/>
  <c r="Z58" i="1"/>
  <c r="Z67" i="1"/>
  <c r="Z60" i="1"/>
  <c r="Z59" i="1"/>
  <c r="Z61" i="1"/>
  <c r="Z74" i="1"/>
  <c r="Z71" i="1"/>
  <c r="Z62" i="1"/>
  <c r="Z68" i="1"/>
  <c r="Z66" i="1"/>
  <c r="Z64" i="1"/>
  <c r="Z69" i="1"/>
  <c r="Z70" i="1"/>
  <c r="Z65" i="1"/>
  <c r="Z63" i="1"/>
  <c r="P75" i="1"/>
  <c r="P72" i="1"/>
  <c r="P73" i="1"/>
  <c r="T53" i="5"/>
  <c r="AJ71" i="1"/>
  <c r="Z75" i="1"/>
  <c r="Z72" i="1"/>
  <c r="P74" i="1"/>
  <c r="AJ74" i="1"/>
  <c r="P71" i="1"/>
  <c r="BN29" i="1"/>
  <c r="Z29" i="1"/>
  <c r="AT5" i="1"/>
  <c r="AG53" i="5"/>
  <c r="T85" i="5"/>
  <c r="AG7" i="5"/>
  <c r="T7" i="5"/>
  <c r="F81" i="6" l="1"/>
  <c r="D60" i="6"/>
  <c r="E60" i="6" s="1"/>
  <c r="G60" i="6" s="1"/>
  <c r="D71" i="6"/>
  <c r="F69" i="6"/>
  <c r="D66" i="6"/>
  <c r="D70" i="6"/>
  <c r="D55" i="6"/>
  <c r="D62" i="6"/>
  <c r="E62" i="6" s="1"/>
  <c r="G62" i="6" s="1"/>
  <c r="D72" i="6"/>
  <c r="D61" i="6"/>
  <c r="E61" i="6" s="1"/>
  <c r="G61" i="6" s="1"/>
  <c r="D80" i="6"/>
  <c r="E80" i="6" s="1"/>
  <c r="G80" i="6" s="1"/>
  <c r="D77" i="6"/>
  <c r="D78" i="6"/>
  <c r="D81" i="6"/>
  <c r="D79" i="6"/>
  <c r="D82" i="6"/>
  <c r="D57" i="6"/>
  <c r="E57" i="6" s="1"/>
  <c r="G57" i="6" s="1"/>
  <c r="D59" i="6"/>
  <c r="E59" i="6" s="1"/>
  <c r="G59" i="6" s="1"/>
  <c r="D26" i="6"/>
  <c r="E26" i="6" s="1"/>
  <c r="G26" i="6" s="1"/>
  <c r="D42" i="6"/>
  <c r="E42" i="6" s="1"/>
  <c r="G42" i="6" s="1"/>
  <c r="D13" i="6"/>
  <c r="E13" i="6" s="1"/>
  <c r="G13" i="6" s="1"/>
  <c r="D5" i="6"/>
  <c r="D44" i="6"/>
  <c r="E44" i="6" s="1"/>
  <c r="G44" i="6" s="1"/>
  <c r="D27" i="6"/>
  <c r="E27" i="6" s="1"/>
  <c r="G27" i="6" s="1"/>
  <c r="D58" i="6"/>
  <c r="E58" i="6" s="1"/>
  <c r="G58" i="6" s="1"/>
  <c r="D18" i="6"/>
  <c r="D56" i="6"/>
  <c r="D34" i="6"/>
  <c r="F74" i="6"/>
  <c r="D68" i="6"/>
  <c r="D73" i="6"/>
  <c r="D65" i="6"/>
  <c r="D67" i="6"/>
  <c r="D74" i="6"/>
  <c r="D9" i="6"/>
  <c r="E9" i="6" s="1"/>
  <c r="G9" i="6" s="1"/>
  <c r="D21" i="6"/>
  <c r="D33" i="6"/>
  <c r="D48" i="6"/>
  <c r="E48" i="6" s="1"/>
  <c r="G48" i="6" s="1"/>
  <c r="D7" i="6"/>
  <c r="E7" i="6" s="1"/>
  <c r="G7" i="6" s="1"/>
  <c r="D43" i="6"/>
  <c r="E43" i="6" s="1"/>
  <c r="G43" i="6" s="1"/>
  <c r="D46" i="6"/>
  <c r="E46" i="6" s="1"/>
  <c r="G46" i="6" s="1"/>
  <c r="D4" i="6"/>
  <c r="D23" i="6"/>
  <c r="D19" i="6"/>
  <c r="D10" i="6"/>
  <c r="E10" i="6" s="1"/>
  <c r="G10" i="6" s="1"/>
  <c r="D50" i="6"/>
  <c r="E50" i="6" s="1"/>
  <c r="G50" i="6" s="1"/>
  <c r="D47" i="6"/>
  <c r="E47" i="6" s="1"/>
  <c r="G47" i="6" s="1"/>
  <c r="D17" i="6"/>
  <c r="D11" i="6"/>
  <c r="E11" i="6" s="1"/>
  <c r="G11" i="6" s="1"/>
  <c r="D38" i="6"/>
  <c r="D52" i="6"/>
  <c r="E52" i="6" s="1"/>
  <c r="G52" i="6" s="1"/>
  <c r="D31" i="6"/>
  <c r="D6" i="6"/>
  <c r="D37" i="6"/>
  <c r="D8" i="6"/>
  <c r="E8" i="6" s="1"/>
  <c r="G8" i="6" s="1"/>
  <c r="D41" i="6"/>
  <c r="E41" i="6" s="1"/>
  <c r="G41" i="6" s="1"/>
  <c r="D20" i="6"/>
  <c r="D40" i="6"/>
  <c r="E40" i="6" s="1"/>
  <c r="G40" i="6" s="1"/>
  <c r="D30" i="6"/>
  <c r="D12" i="6"/>
  <c r="E12" i="6" s="1"/>
  <c r="G12" i="6" s="1"/>
  <c r="D24" i="6"/>
  <c r="D39" i="6"/>
  <c r="D25" i="6"/>
  <c r="E25" i="6" s="1"/>
  <c r="G25" i="6" s="1"/>
  <c r="D32" i="6"/>
  <c r="D45" i="6"/>
  <c r="E45" i="6" s="1"/>
  <c r="G45" i="6" s="1"/>
  <c r="D51" i="6"/>
  <c r="E51" i="6" s="1"/>
  <c r="G51" i="6" s="1"/>
  <c r="D22" i="6"/>
  <c r="D14" i="6"/>
  <c r="E14" i="6" s="1"/>
  <c r="G14" i="6" s="1"/>
  <c r="D36" i="6"/>
  <c r="D49" i="6"/>
  <c r="E49" i="6" s="1"/>
  <c r="G49" i="6" s="1"/>
  <c r="D35" i="6"/>
  <c r="D85" i="6"/>
  <c r="F70" i="6"/>
  <c r="D86" i="1"/>
  <c r="E86" i="1" s="1"/>
  <c r="D78" i="1"/>
  <c r="D84" i="1"/>
  <c r="E84" i="1" s="1"/>
  <c r="D85" i="1"/>
  <c r="E85" i="1" s="1"/>
  <c r="D21" i="1"/>
  <c r="E21" i="1" s="1"/>
  <c r="F21" i="1" s="1"/>
  <c r="D15" i="1"/>
  <c r="D23" i="1"/>
  <c r="E23" i="1" s="1"/>
  <c r="F23" i="1" s="1"/>
  <c r="D80" i="1"/>
  <c r="E80" i="1" s="1"/>
  <c r="D81" i="1"/>
  <c r="E81" i="1" s="1"/>
  <c r="D82" i="1"/>
  <c r="E82" i="1" s="1"/>
  <c r="D79" i="1"/>
  <c r="D83" i="1"/>
  <c r="E83" i="1" s="1"/>
  <c r="D24" i="1"/>
  <c r="E24" i="1" s="1"/>
  <c r="F24" i="1" s="1"/>
  <c r="D6" i="1"/>
  <c r="D11" i="1"/>
  <c r="D22" i="1"/>
  <c r="E22" i="1" s="1"/>
  <c r="F22" i="1" s="1"/>
  <c r="D10" i="1"/>
  <c r="D5" i="1"/>
  <c r="D20" i="1"/>
  <c r="E20" i="1" s="1"/>
  <c r="F20" i="1" s="1"/>
  <c r="D17" i="1"/>
  <c r="D12" i="1"/>
  <c r="D7" i="1"/>
  <c r="D19" i="1"/>
  <c r="E19" i="1" s="1"/>
  <c r="F19" i="1" s="1"/>
  <c r="D8" i="1"/>
  <c r="D14" i="1"/>
  <c r="D9" i="1"/>
  <c r="D18" i="1"/>
  <c r="D16" i="1"/>
  <c r="D13" i="1"/>
  <c r="D34" i="5"/>
  <c r="D33" i="5"/>
  <c r="D4" i="5"/>
  <c r="D28" i="5"/>
  <c r="D26" i="5"/>
  <c r="D27" i="1"/>
  <c r="D89" i="6"/>
  <c r="E89" i="6" s="1"/>
  <c r="G89" i="6" s="1"/>
  <c r="F6" i="6"/>
  <c r="F5" i="6"/>
  <c r="D62" i="1"/>
  <c r="D52" i="1"/>
  <c r="E52" i="1" s="1"/>
  <c r="F52" i="1" s="1"/>
  <c r="F67" i="6"/>
  <c r="F73" i="6"/>
  <c r="F66" i="6"/>
  <c r="D55" i="5"/>
  <c r="D29" i="5"/>
  <c r="D70" i="5"/>
  <c r="E70" i="5" s="1"/>
  <c r="G70" i="5" s="1"/>
  <c r="D38" i="5"/>
  <c r="D66" i="5"/>
  <c r="D81" i="5"/>
  <c r="E81" i="5" s="1"/>
  <c r="G81" i="5" s="1"/>
  <c r="D48" i="5"/>
  <c r="D31" i="5"/>
  <c r="D80" i="5"/>
  <c r="E80" i="5" s="1"/>
  <c r="G80" i="5" s="1"/>
  <c r="D96" i="5"/>
  <c r="E96" i="5" s="1"/>
  <c r="G96" i="5" s="1"/>
  <c r="D85" i="5"/>
  <c r="D45" i="1"/>
  <c r="E45" i="1" s="1"/>
  <c r="F45" i="1" s="1"/>
  <c r="D70" i="1"/>
  <c r="E70" i="1" s="1"/>
  <c r="F70" i="1" s="1"/>
  <c r="D50" i="1"/>
  <c r="E50" i="1" s="1"/>
  <c r="F50" i="1" s="1"/>
  <c r="D51" i="1"/>
  <c r="E51" i="1" s="1"/>
  <c r="F51" i="1" s="1"/>
  <c r="D47" i="1"/>
  <c r="E47" i="1" s="1"/>
  <c r="F47" i="1" s="1"/>
  <c r="D91" i="6"/>
  <c r="E91" i="6" s="1"/>
  <c r="G91" i="6" s="1"/>
  <c r="F82" i="6"/>
  <c r="D88" i="6"/>
  <c r="E88" i="6" s="1"/>
  <c r="G88" i="6" s="1"/>
  <c r="D72" i="5"/>
  <c r="E72" i="5" s="1"/>
  <c r="G72" i="5" s="1"/>
  <c r="D82" i="5"/>
  <c r="E82" i="5" s="1"/>
  <c r="G82" i="5" s="1"/>
  <c r="D22" i="5"/>
  <c r="D60" i="5"/>
  <c r="D30" i="5"/>
  <c r="D79" i="5"/>
  <c r="E79" i="5" s="1"/>
  <c r="G79" i="5" s="1"/>
  <c r="D35" i="5"/>
  <c r="D54" i="5"/>
  <c r="D77" i="5"/>
  <c r="E77" i="5" s="1"/>
  <c r="G77" i="5" s="1"/>
  <c r="D19" i="5"/>
  <c r="D57" i="5"/>
  <c r="D71" i="5"/>
  <c r="E71" i="5" s="1"/>
  <c r="G71" i="5" s="1"/>
  <c r="D15" i="5"/>
  <c r="E15" i="5" s="1"/>
  <c r="G15" i="5" s="1"/>
  <c r="D27" i="5"/>
  <c r="D32" i="5"/>
  <c r="D46" i="5"/>
  <c r="D21" i="5"/>
  <c r="D64" i="5"/>
  <c r="D25" i="5"/>
  <c r="D44" i="5"/>
  <c r="D76" i="5"/>
  <c r="E76" i="5" s="1"/>
  <c r="G76" i="5" s="1"/>
  <c r="D67" i="5"/>
  <c r="E67" i="5" s="1"/>
  <c r="G67" i="5" s="1"/>
  <c r="D90" i="5"/>
  <c r="E90" i="5" s="1"/>
  <c r="G90" i="5" s="1"/>
  <c r="D88" i="5"/>
  <c r="D11" i="5"/>
  <c r="E11" i="5" s="1"/>
  <c r="G11" i="5" s="1"/>
  <c r="D20" i="5"/>
  <c r="D73" i="5"/>
  <c r="E73" i="5" s="1"/>
  <c r="G73" i="5" s="1"/>
  <c r="D47" i="5"/>
  <c r="D36" i="5"/>
  <c r="D74" i="5"/>
  <c r="E74" i="5" s="1"/>
  <c r="G74" i="5" s="1"/>
  <c r="D68" i="5"/>
  <c r="E68" i="5" s="1"/>
  <c r="G68" i="5" s="1"/>
  <c r="D93" i="5"/>
  <c r="E93" i="5" s="1"/>
  <c r="G93" i="5" s="1"/>
  <c r="D24" i="5"/>
  <c r="D61" i="5"/>
  <c r="D10" i="5"/>
  <c r="D56" i="5"/>
  <c r="D65" i="5"/>
  <c r="D7" i="5"/>
  <c r="D23" i="5"/>
  <c r="D37" i="5"/>
  <c r="D63" i="5"/>
  <c r="D58" i="5"/>
  <c r="D40" i="5"/>
  <c r="D42" i="5"/>
  <c r="D50" i="5"/>
  <c r="D87" i="5"/>
  <c r="D41" i="5"/>
  <c r="D78" i="5"/>
  <c r="E78" i="5" s="1"/>
  <c r="G78" i="5" s="1"/>
  <c r="D91" i="5"/>
  <c r="E91" i="5" s="1"/>
  <c r="G91" i="5" s="1"/>
  <c r="D5" i="5"/>
  <c r="D75" i="5"/>
  <c r="E75" i="5" s="1"/>
  <c r="G75" i="5" s="1"/>
  <c r="D12" i="5"/>
  <c r="E12" i="5" s="1"/>
  <c r="G12" i="5" s="1"/>
  <c r="D9" i="5"/>
  <c r="D49" i="5"/>
  <c r="D69" i="5"/>
  <c r="E69" i="5" s="1"/>
  <c r="G69" i="5" s="1"/>
  <c r="D14" i="5"/>
  <c r="E14" i="5" s="1"/>
  <c r="G14" i="5" s="1"/>
  <c r="D6" i="5"/>
  <c r="D39" i="5"/>
  <c r="D16" i="5"/>
  <c r="E16" i="5" s="1"/>
  <c r="G16" i="5" s="1"/>
  <c r="D13" i="5"/>
  <c r="E13" i="5" s="1"/>
  <c r="G13" i="5" s="1"/>
  <c r="D62" i="5"/>
  <c r="D89" i="5"/>
  <c r="E89" i="5" s="1"/>
  <c r="G89" i="5" s="1"/>
  <c r="D8" i="5"/>
  <c r="D53" i="5"/>
  <c r="D43" i="5"/>
  <c r="D95" i="5"/>
  <c r="E95" i="5" s="1"/>
  <c r="G95" i="5" s="1"/>
  <c r="D45" i="5"/>
  <c r="D59" i="5"/>
  <c r="D92" i="5"/>
  <c r="E92" i="5" s="1"/>
  <c r="G92" i="5" s="1"/>
  <c r="D37" i="1"/>
  <c r="D33" i="1"/>
  <c r="D38" i="1"/>
  <c r="D46" i="1"/>
  <c r="D54" i="1"/>
  <c r="E54" i="1" s="1"/>
  <c r="F54" i="1" s="1"/>
  <c r="D39" i="1"/>
  <c r="D34" i="1"/>
  <c r="D28" i="1"/>
  <c r="D32" i="1"/>
  <c r="D35" i="1"/>
  <c r="D40" i="1"/>
  <c r="D44" i="1"/>
  <c r="D29" i="1"/>
  <c r="D43" i="1"/>
  <c r="D53" i="1"/>
  <c r="E53" i="1" s="1"/>
  <c r="F53" i="1" s="1"/>
  <c r="D36" i="1"/>
  <c r="D42" i="1"/>
  <c r="D48" i="1"/>
  <c r="E48" i="1" s="1"/>
  <c r="F48" i="1" s="1"/>
  <c r="D30" i="1"/>
  <c r="D31" i="1"/>
  <c r="D49" i="1"/>
  <c r="E49" i="1" s="1"/>
  <c r="F49" i="1" s="1"/>
  <c r="D55" i="1"/>
  <c r="E55" i="1" s="1"/>
  <c r="F55" i="1" s="1"/>
  <c r="D41" i="1"/>
  <c r="T86" i="5"/>
  <c r="D86" i="5" s="1"/>
  <c r="CH95" i="5"/>
  <c r="F95" i="5" s="1"/>
  <c r="T94" i="5"/>
  <c r="D94" i="5" s="1"/>
  <c r="E94" i="5" s="1"/>
  <c r="G94" i="5" s="1"/>
  <c r="F20" i="6"/>
  <c r="F17" i="6"/>
  <c r="F21" i="6"/>
  <c r="D69" i="1"/>
  <c r="D60" i="1"/>
  <c r="D72" i="1"/>
  <c r="D87" i="6"/>
  <c r="E87" i="6" s="1"/>
  <c r="G87" i="6" s="1"/>
  <c r="D86" i="6"/>
  <c r="E86" i="6" s="1"/>
  <c r="G86" i="6" s="1"/>
  <c r="D90" i="6"/>
  <c r="E90" i="6" s="1"/>
  <c r="G90" i="6" s="1"/>
  <c r="F79" i="6"/>
  <c r="F78" i="6"/>
  <c r="F77" i="6"/>
  <c r="D64" i="1"/>
  <c r="D58" i="1"/>
  <c r="D66" i="1"/>
  <c r="D74" i="1"/>
  <c r="D63" i="1"/>
  <c r="D65" i="1"/>
  <c r="D61" i="1"/>
  <c r="D67" i="1"/>
  <c r="D59" i="1"/>
  <c r="D68" i="1"/>
  <c r="D73" i="1"/>
  <c r="D71" i="1"/>
  <c r="D75" i="1"/>
  <c r="D4" i="1"/>
  <c r="F22" i="6"/>
  <c r="F19" i="6"/>
  <c r="F36" i="6"/>
  <c r="F4" i="6"/>
  <c r="F30" i="6"/>
  <c r="F32" i="6"/>
  <c r="F37" i="6"/>
  <c r="F65" i="6"/>
  <c r="F55" i="6"/>
  <c r="F18" i="6"/>
  <c r="F35" i="6"/>
  <c r="F31" i="5"/>
  <c r="F55" i="5"/>
  <c r="F56" i="5"/>
  <c r="F63" i="5"/>
  <c r="F6" i="5"/>
  <c r="F10" i="5"/>
  <c r="E23" i="6" l="1"/>
  <c r="G23" i="6" s="1"/>
  <c r="E33" i="6"/>
  <c r="G33" i="6" s="1"/>
  <c r="E34" i="6"/>
  <c r="G34" i="6" s="1"/>
  <c r="E69" i="6"/>
  <c r="G69" i="6" s="1"/>
  <c r="E71" i="6"/>
  <c r="G71" i="6" s="1"/>
  <c r="E56" i="6"/>
  <c r="G56" i="6" s="1"/>
  <c r="F54" i="5"/>
  <c r="F85" i="5"/>
  <c r="F21" i="5"/>
  <c r="F23" i="5"/>
  <c r="E24" i="6"/>
  <c r="G24" i="6" s="1"/>
  <c r="E68" i="6"/>
  <c r="G68" i="6" s="1"/>
  <c r="E85" i="6"/>
  <c r="G85" i="6" s="1"/>
  <c r="E63" i="5"/>
  <c r="G63" i="5" s="1"/>
  <c r="F25" i="5"/>
  <c r="F29" i="5"/>
  <c r="F53" i="5"/>
  <c r="F62" i="5"/>
  <c r="F8" i="5"/>
  <c r="E72" i="6"/>
  <c r="G72" i="6" s="1"/>
  <c r="F19" i="5"/>
  <c r="E6" i="6"/>
  <c r="G6" i="6" s="1"/>
  <c r="F5" i="5"/>
  <c r="F20" i="5"/>
  <c r="F27" i="5"/>
  <c r="F4" i="5"/>
  <c r="F7" i="5"/>
  <c r="F22" i="5"/>
  <c r="E31" i="1"/>
  <c r="F31" i="1" s="1"/>
  <c r="E28" i="1"/>
  <c r="F28" i="1" s="1"/>
  <c r="E30" i="1"/>
  <c r="F30" i="1" s="1"/>
  <c r="E43" i="1"/>
  <c r="F43" i="1" s="1"/>
  <c r="E39" i="1"/>
  <c r="F39" i="1" s="1"/>
  <c r="E34" i="1"/>
  <c r="F34" i="1" s="1"/>
  <c r="E41" i="1"/>
  <c r="F41" i="1" s="1"/>
  <c r="E29" i="1"/>
  <c r="F29" i="1" s="1"/>
  <c r="E42" i="1"/>
  <c r="F42" i="1" s="1"/>
  <c r="E44" i="1"/>
  <c r="F44" i="1" s="1"/>
  <c r="E46" i="1"/>
  <c r="F46" i="1" s="1"/>
  <c r="E32" i="1"/>
  <c r="F32" i="1" s="1"/>
  <c r="E36" i="1"/>
  <c r="F36" i="1" s="1"/>
  <c r="E40" i="1"/>
  <c r="F40" i="1" s="1"/>
  <c r="E38" i="1"/>
  <c r="F38" i="1" s="1"/>
  <c r="E27" i="1"/>
  <c r="F27" i="1" s="1"/>
  <c r="E35" i="1"/>
  <c r="F35" i="1" s="1"/>
  <c r="E33" i="1"/>
  <c r="F33" i="1" s="1"/>
  <c r="E37" i="1"/>
  <c r="F37" i="1" s="1"/>
  <c r="F24" i="5"/>
  <c r="E35" i="6"/>
  <c r="G35" i="6" s="1"/>
  <c r="E17" i="6"/>
  <c r="G17" i="6" s="1"/>
  <c r="E79" i="6"/>
  <c r="G79" i="6" s="1"/>
  <c r="E82" i="6"/>
  <c r="G82" i="6" s="1"/>
  <c r="E81" i="6"/>
  <c r="G81" i="6" s="1"/>
  <c r="E73" i="6"/>
  <c r="G73" i="6" s="1"/>
  <c r="E21" i="6"/>
  <c r="G21" i="6" s="1"/>
  <c r="E4" i="6"/>
  <c r="G4" i="6" s="1"/>
  <c r="E5" i="6"/>
  <c r="G5" i="6" s="1"/>
  <c r="E20" i="6"/>
  <c r="G20" i="6" s="1"/>
  <c r="E78" i="6"/>
  <c r="G78" i="6" s="1"/>
  <c r="E77" i="6"/>
  <c r="G77" i="6" s="1"/>
  <c r="E66" i="6"/>
  <c r="G66" i="6" s="1"/>
  <c r="E74" i="6"/>
  <c r="G74" i="6" s="1"/>
  <c r="E70" i="6"/>
  <c r="G70" i="6" s="1"/>
  <c r="E67" i="6"/>
  <c r="G67" i="6" s="1"/>
  <c r="E30" i="6"/>
  <c r="G30" i="6" s="1"/>
  <c r="E22" i="6"/>
  <c r="G22" i="6" s="1"/>
  <c r="E19" i="6"/>
  <c r="G19" i="6" s="1"/>
  <c r="E37" i="6"/>
  <c r="G37" i="6" s="1"/>
  <c r="E39" i="6"/>
  <c r="G39" i="6" s="1"/>
  <c r="E36" i="6"/>
  <c r="G36" i="6" s="1"/>
  <c r="E31" i="6"/>
  <c r="G31" i="6" s="1"/>
  <c r="E32" i="6"/>
  <c r="G32" i="6" s="1"/>
  <c r="E38" i="6"/>
  <c r="G38" i="6" s="1"/>
  <c r="E55" i="6"/>
  <c r="G55" i="6" s="1"/>
  <c r="E22" i="5"/>
  <c r="G22" i="5" s="1"/>
  <c r="E4" i="5"/>
  <c r="G4" i="5" s="1"/>
  <c r="E58" i="5"/>
  <c r="G58" i="5" s="1"/>
  <c r="E66" i="5"/>
  <c r="G66" i="5" s="1"/>
  <c r="E61" i="5"/>
  <c r="G61" i="5" s="1"/>
  <c r="E59" i="5"/>
  <c r="G59" i="5" s="1"/>
  <c r="E55" i="5"/>
  <c r="G55" i="5" s="1"/>
  <c r="E62" i="5"/>
  <c r="G62" i="5" s="1"/>
  <c r="E57" i="5"/>
  <c r="G57" i="5" s="1"/>
  <c r="E64" i="5"/>
  <c r="G64" i="5" s="1"/>
  <c r="E60" i="5"/>
  <c r="G60" i="5" s="1"/>
  <c r="E54" i="5"/>
  <c r="G54" i="5" s="1"/>
  <c r="E65" i="5"/>
  <c r="G65" i="5" s="1"/>
  <c r="E56" i="5"/>
  <c r="G56" i="5" s="1"/>
  <c r="E10" i="5"/>
  <c r="G10" i="5" s="1"/>
  <c r="E6" i="5"/>
  <c r="G6" i="5" s="1"/>
  <c r="E43" i="5"/>
  <c r="G43" i="5" s="1"/>
  <c r="E35" i="5"/>
  <c r="G35" i="5" s="1"/>
  <c r="E40" i="5"/>
  <c r="G40" i="5" s="1"/>
  <c r="E42" i="5"/>
  <c r="G42" i="5" s="1"/>
  <c r="E47" i="5"/>
  <c r="G47" i="5" s="1"/>
  <c r="E39" i="5"/>
  <c r="G39" i="5" s="1"/>
  <c r="E34" i="5"/>
  <c r="G34" i="5" s="1"/>
  <c r="E48" i="5"/>
  <c r="G48" i="5" s="1"/>
  <c r="E41" i="5"/>
  <c r="G41" i="5" s="1"/>
  <c r="E50" i="5"/>
  <c r="G50" i="5" s="1"/>
  <c r="E38" i="5"/>
  <c r="G38" i="5" s="1"/>
  <c r="E46" i="5"/>
  <c r="G46" i="5" s="1"/>
  <c r="E37" i="5"/>
  <c r="G37" i="5" s="1"/>
  <c r="E21" i="5"/>
  <c r="G21" i="5" s="1"/>
  <c r="E44" i="5"/>
  <c r="G44" i="5" s="1"/>
  <c r="E49" i="5"/>
  <c r="G49" i="5" s="1"/>
  <c r="E30" i="5"/>
  <c r="G30" i="5" s="1"/>
  <c r="E45" i="5"/>
  <c r="G45" i="5" s="1"/>
  <c r="E36" i="5"/>
  <c r="G36" i="5" s="1"/>
  <c r="E32" i="5"/>
  <c r="G32" i="5" s="1"/>
  <c r="E5" i="5"/>
  <c r="G5" i="5" s="1"/>
  <c r="E9" i="5"/>
  <c r="G9" i="5" s="1"/>
  <c r="E8" i="5"/>
  <c r="G8" i="5" s="1"/>
  <c r="E75" i="1"/>
  <c r="F75" i="1" s="1"/>
  <c r="E74" i="1"/>
  <c r="F74" i="1" s="1"/>
  <c r="E71" i="1"/>
  <c r="F71" i="1" s="1"/>
  <c r="E73" i="1"/>
  <c r="F73" i="1" s="1"/>
  <c r="E72" i="1"/>
  <c r="F72" i="1" s="1"/>
  <c r="E68" i="1"/>
  <c r="F68" i="1" s="1"/>
  <c r="E64" i="1"/>
  <c r="F64" i="1" s="1"/>
  <c r="E66" i="1"/>
  <c r="F66" i="1" s="1"/>
  <c r="E69" i="1"/>
  <c r="F69" i="1" s="1"/>
  <c r="E79" i="1"/>
  <c r="E78" i="1"/>
  <c r="E17" i="1"/>
  <c r="F17" i="1" s="1"/>
  <c r="E18" i="1"/>
  <c r="F18" i="1" s="1"/>
  <c r="E7" i="1"/>
  <c r="F7" i="1" s="1"/>
  <c r="E14" i="1"/>
  <c r="F14" i="1" s="1"/>
  <c r="E15" i="1"/>
  <c r="F15" i="1" s="1"/>
  <c r="E4" i="1"/>
  <c r="F4" i="1" s="1"/>
  <c r="E9" i="1"/>
  <c r="F9" i="1" s="1"/>
  <c r="E13" i="1"/>
  <c r="F13" i="1" s="1"/>
  <c r="E12" i="1"/>
  <c r="F12" i="1" s="1"/>
  <c r="E10" i="1"/>
  <c r="F10" i="1" s="1"/>
  <c r="E16" i="1"/>
  <c r="F16" i="1" s="1"/>
  <c r="E8" i="1"/>
  <c r="F8" i="1" s="1"/>
  <c r="E11" i="1"/>
  <c r="F11" i="1" s="1"/>
  <c r="E6" i="1"/>
  <c r="F6" i="1" s="1"/>
  <c r="E62" i="1"/>
  <c r="F62" i="1" s="1"/>
  <c r="E5" i="1"/>
  <c r="F5" i="1" s="1"/>
  <c r="E88" i="5"/>
  <c r="G88" i="5" s="1"/>
  <c r="E63" i="1"/>
  <c r="F63" i="1" s="1"/>
  <c r="E65" i="1"/>
  <c r="F65" i="1" s="1"/>
  <c r="E58" i="1"/>
  <c r="F58" i="1" s="1"/>
  <c r="E67" i="1"/>
  <c r="F67" i="1" s="1"/>
  <c r="E60" i="1"/>
  <c r="F60" i="1" s="1"/>
  <c r="E59" i="1"/>
  <c r="F59" i="1" s="1"/>
  <c r="E61" i="1"/>
  <c r="F61" i="1" s="1"/>
  <c r="E31" i="5"/>
  <c r="G31" i="5" s="1"/>
  <c r="E20" i="5"/>
  <c r="G20" i="5" s="1"/>
  <c r="E53" i="5"/>
  <c r="G53" i="5" s="1"/>
  <c r="E26" i="5"/>
  <c r="G26" i="5" s="1"/>
  <c r="E86" i="5"/>
  <c r="G86" i="5" s="1"/>
  <c r="E25" i="5"/>
  <c r="G25" i="5" s="1"/>
  <c r="E33" i="5"/>
  <c r="G33" i="5" s="1"/>
  <c r="E85" i="5"/>
  <c r="G85" i="5" s="1"/>
  <c r="E29" i="5"/>
  <c r="G29" i="5" s="1"/>
  <c r="E28" i="5"/>
  <c r="G28" i="5" s="1"/>
  <c r="E7" i="5"/>
  <c r="G7" i="5" s="1"/>
  <c r="E27" i="5"/>
  <c r="G27" i="5" s="1"/>
  <c r="E19" i="5"/>
  <c r="G19" i="5" s="1"/>
  <c r="E24" i="5"/>
  <c r="G24" i="5" s="1"/>
  <c r="E23" i="5"/>
  <c r="G23" i="5" s="1"/>
  <c r="E87" i="5"/>
  <c r="G87" i="5" s="1"/>
  <c r="E65" i="6"/>
  <c r="G65" i="6" s="1"/>
  <c r="E18" i="6"/>
  <c r="G18" i="6" s="1"/>
</calcChain>
</file>

<file path=xl/sharedStrings.xml><?xml version="1.0" encoding="utf-8"?>
<sst xmlns="http://schemas.openxmlformats.org/spreadsheetml/2006/main" count="2057" uniqueCount="223">
  <si>
    <t>KUR</t>
  </si>
  <si>
    <t>TOTAL POINT</t>
  </si>
  <si>
    <t>Initiation Poney</t>
  </si>
  <si>
    <t>#AERE</t>
  </si>
  <si>
    <t>Cavalier</t>
  </si>
  <si>
    <t>Cheval</t>
  </si>
  <si>
    <t>Rang</t>
  </si>
  <si>
    <t>Rang Gala</t>
  </si>
  <si>
    <t>Reprise 1</t>
  </si>
  <si>
    <t>Résultats</t>
  </si>
  <si>
    <t>Position</t>
  </si>
  <si>
    <t>Points</t>
  </si>
  <si>
    <t>Nbr de cavalier</t>
  </si>
  <si>
    <t>Points accordés</t>
  </si>
  <si>
    <t>Reprise 2</t>
  </si>
  <si>
    <t>Kur</t>
  </si>
  <si>
    <t>Cumulatif</t>
  </si>
  <si>
    <t>Reprise 3</t>
  </si>
  <si>
    <t>Initiation Junior</t>
  </si>
  <si>
    <t>Initiation Adulte</t>
  </si>
  <si>
    <t>Initiation Ouvert</t>
  </si>
  <si>
    <t>Entraînement Junior</t>
  </si>
  <si>
    <t>Entraînement Adulte</t>
  </si>
  <si>
    <t>Entraînement Ouvert</t>
  </si>
  <si>
    <t>Rang KUR</t>
  </si>
  <si>
    <t>Niveau 1 Junior</t>
  </si>
  <si>
    <t>Niveau 1 Ouvert</t>
  </si>
  <si>
    <t>Niveau 2 Ouvert</t>
  </si>
  <si>
    <t>Niveau 3 Ouvert</t>
  </si>
  <si>
    <t>Entraînement Poney</t>
  </si>
  <si>
    <t>Niveau 1 Adulte</t>
  </si>
  <si>
    <t>CHAMPION</t>
  </si>
  <si>
    <t>Bromont / 17 &amp; 18 Mai</t>
  </si>
  <si>
    <t>Domaine Avalon / 21 &amp; 22 juin</t>
  </si>
  <si>
    <t>Dressage Royal / 19 &amp; 20 juillet</t>
  </si>
  <si>
    <t>Domaine Avalon / 2 &amp; 3 Aout</t>
  </si>
  <si>
    <t>Geronimo / 16 &amp;17 Aout</t>
  </si>
  <si>
    <t>Bromont Finale / 30 &amp; 31 Aout</t>
  </si>
  <si>
    <t>Domaine Avalon / 21 &amp; 22 Juin</t>
  </si>
  <si>
    <t>Dressage Royal / 19 &amp; 20 Juillet</t>
  </si>
  <si>
    <t>Geronimo / 16 &amp; 17 Aout</t>
  </si>
  <si>
    <t>Geronimo 16 &amp; 17 Aout</t>
  </si>
  <si>
    <t>Niveau 4 Ouvert</t>
  </si>
  <si>
    <t>Melissa de Gaspé-Gauvin</t>
  </si>
  <si>
    <t>Dynamic U-Turn</t>
  </si>
  <si>
    <t>Melina Cordeau</t>
  </si>
  <si>
    <t>Rosalie Lafrance</t>
  </si>
  <si>
    <t>Andreanne Rainville</t>
  </si>
  <si>
    <t>Mia Mahony</t>
  </si>
  <si>
    <t>Sophie Derusha</t>
  </si>
  <si>
    <t>Stella Tanguay</t>
  </si>
  <si>
    <t>Jelly Bean</t>
  </si>
  <si>
    <t>Tara</t>
  </si>
  <si>
    <t>Bruce Wayne</t>
  </si>
  <si>
    <t>Frankie</t>
  </si>
  <si>
    <t>Maleese</t>
  </si>
  <si>
    <t>Sofia Paquette</t>
  </si>
  <si>
    <t>Flavie Avignon-Bourque</t>
  </si>
  <si>
    <t>Dunlin</t>
  </si>
  <si>
    <t>Zoe Lessard-Martin</t>
  </si>
  <si>
    <t>Roxy</t>
  </si>
  <si>
    <t>Julianne Rouleau</t>
  </si>
  <si>
    <t>Bali de Brio</t>
  </si>
  <si>
    <t>Nora-Eve Rouleau</t>
  </si>
  <si>
    <t>Stella</t>
  </si>
  <si>
    <t>Valérie Pouliot</t>
  </si>
  <si>
    <t>Ernest Hemingway</t>
  </si>
  <si>
    <t>Victoria Maida</t>
  </si>
  <si>
    <t>Plume</t>
  </si>
  <si>
    <t>Sofia St-Antoine</t>
  </si>
  <si>
    <t>Joy</t>
  </si>
  <si>
    <t>Olivia Lavigne</t>
  </si>
  <si>
    <t>Hector</t>
  </si>
  <si>
    <t>Vicky Lapierre</t>
  </si>
  <si>
    <t>Moka</t>
  </si>
  <si>
    <t>Sabrina Bathalon</t>
  </si>
  <si>
    <t>Bodacious Slew</t>
  </si>
  <si>
    <t>Viviane Pontbriand</t>
  </si>
  <si>
    <t>Bella</t>
  </si>
  <si>
    <t>Juliette St-Pierre</t>
  </si>
  <si>
    <t>Magnum</t>
  </si>
  <si>
    <t>Chloé Coupal</t>
  </si>
  <si>
    <t>Praia Do Goyco</t>
  </si>
  <si>
    <t>Jalina Lecuyer</t>
  </si>
  <si>
    <t>Mimosa</t>
  </si>
  <si>
    <t>Megane Vaskelis</t>
  </si>
  <si>
    <t>Mamzelle</t>
  </si>
  <si>
    <t>Camille Pelletier</t>
  </si>
  <si>
    <t>Maggie</t>
  </si>
  <si>
    <t>Elianah</t>
  </si>
  <si>
    <t>Emmanuelle Favron-Godbout</t>
  </si>
  <si>
    <t>Athena</t>
  </si>
  <si>
    <t>Charlie Scott-Brunet</t>
  </si>
  <si>
    <t>Rodier</t>
  </si>
  <si>
    <t>Eska</t>
  </si>
  <si>
    <t>Marie-Pierre Carignan</t>
  </si>
  <si>
    <t>Onyx</t>
  </si>
  <si>
    <t>Charlot</t>
  </si>
  <si>
    <t>Florence Boulais</t>
  </si>
  <si>
    <t>Flavie-St-Antoine</t>
  </si>
  <si>
    <t>Charlotte Payre</t>
  </si>
  <si>
    <t>Clara Godin</t>
  </si>
  <si>
    <t>Jupiter</t>
  </si>
  <si>
    <t>Lilas</t>
  </si>
  <si>
    <t>Wasabi</t>
  </si>
  <si>
    <t>Kamelia Boulanger</t>
  </si>
  <si>
    <t>Rosalie Leroux</t>
  </si>
  <si>
    <t>Alyssia Chénard</t>
  </si>
  <si>
    <t>Morgane Alix</t>
  </si>
  <si>
    <t>Luna</t>
  </si>
  <si>
    <t>Garoy Palmer Fidgie</t>
  </si>
  <si>
    <t>Roméo</t>
  </si>
  <si>
    <t>Molly</t>
  </si>
  <si>
    <t>Audrey-Ann Morin</t>
  </si>
  <si>
    <t>Mélissa de Gaspé-Gauvin</t>
  </si>
  <si>
    <t>Valérie Veronneau</t>
  </si>
  <si>
    <t>Vicky Laquerre</t>
  </si>
  <si>
    <t>Eve Fontaine</t>
  </si>
  <si>
    <t>Legacy</t>
  </si>
  <si>
    <t>Mr.Big</t>
  </si>
  <si>
    <t>Forrest</t>
  </si>
  <si>
    <t>Weiser</t>
  </si>
  <si>
    <t>Sevrina Richard</t>
  </si>
  <si>
    <t>Bagatelle</t>
  </si>
  <si>
    <t>Éloise Couture</t>
  </si>
  <si>
    <t>Emma Fortin</t>
  </si>
  <si>
    <t>Nathalie Coté</t>
  </si>
  <si>
    <t>Stacy Powell</t>
  </si>
  <si>
    <t>Rio's Rose</t>
  </si>
  <si>
    <t>Eolia de Gerval</t>
  </si>
  <si>
    <t>Bon Vivant</t>
  </si>
  <si>
    <t>Melissa Boutin</t>
  </si>
  <si>
    <t>Obeah Dancer GS</t>
  </si>
  <si>
    <t>Ynadjia</t>
  </si>
  <si>
    <t>Alexane Boulerice</t>
  </si>
  <si>
    <t>Just call me Virgule</t>
  </si>
  <si>
    <t>Lydia Rivest</t>
  </si>
  <si>
    <t>Camille Veillette</t>
  </si>
  <si>
    <t>Finnigan</t>
  </si>
  <si>
    <t>Joanie Raiche</t>
  </si>
  <si>
    <t>Rosie</t>
  </si>
  <si>
    <t>Stephanie Maheu</t>
  </si>
  <si>
    <t>Falco Do Goyco</t>
  </si>
  <si>
    <t>Sara Veillette</t>
  </si>
  <si>
    <t>Zelda</t>
  </si>
  <si>
    <t>Tanya Moreau</t>
  </si>
  <si>
    <t>Ariane Leduc</t>
  </si>
  <si>
    <t>PLA Nashville Storm</t>
  </si>
  <si>
    <t>Violaine Fortin</t>
  </si>
  <si>
    <t>Helsinki de Brio</t>
  </si>
  <si>
    <t>Lauréanne Chénard</t>
  </si>
  <si>
    <t>Barroy Charlot Gaelle</t>
  </si>
  <si>
    <t>Sacha Rousseau Degrois</t>
  </si>
  <si>
    <t>Edgar Allan Poe</t>
  </si>
  <si>
    <t xml:space="preserve">Karine Goupil </t>
  </si>
  <si>
    <t>Miss Faylina</t>
  </si>
  <si>
    <t>Mégane Vaskelis</t>
  </si>
  <si>
    <t>Lisy</t>
  </si>
  <si>
    <t>Victoria Gadbois</t>
  </si>
  <si>
    <t>Kelly-Anne Chabot</t>
  </si>
  <si>
    <t>Diablo</t>
  </si>
  <si>
    <t>Cosak</t>
  </si>
  <si>
    <t>Flor-Anne Boutin</t>
  </si>
  <si>
    <t>Karine Goupil</t>
  </si>
  <si>
    <t>Surprise</t>
  </si>
  <si>
    <t xml:space="preserve">Brooke Chapman </t>
  </si>
  <si>
    <t>Lily-Rose Viau</t>
  </si>
  <si>
    <t>Francfort</t>
  </si>
  <si>
    <t>Belami de Lahaie</t>
  </si>
  <si>
    <t>Ferrera</t>
  </si>
  <si>
    <t>Sofia Keurentjes</t>
  </si>
  <si>
    <t>Pickles</t>
  </si>
  <si>
    <t>Ava-Malu Najman</t>
  </si>
  <si>
    <t>Benjamin</t>
  </si>
  <si>
    <t>Amélie Doyon</t>
  </si>
  <si>
    <t>Zoé</t>
  </si>
  <si>
    <t>Karine Bergeron</t>
  </si>
  <si>
    <t>Caroleane Petit</t>
  </si>
  <si>
    <t>LEAO</t>
  </si>
  <si>
    <t>ù</t>
  </si>
  <si>
    <t>Violainr Fortin</t>
  </si>
  <si>
    <t>Qincy de Brio</t>
  </si>
  <si>
    <t>Niveau 1 Pony</t>
  </si>
  <si>
    <t>Rebecca boiteux</t>
  </si>
  <si>
    <t>Montana</t>
  </si>
  <si>
    <t>Sara-May Fauteux</t>
  </si>
  <si>
    <t>Wilson</t>
  </si>
  <si>
    <t>Daphnée Cloutier</t>
  </si>
  <si>
    <t>A Thousand Wishes MFC</t>
  </si>
  <si>
    <t>Sandrine Marcoux</t>
  </si>
  <si>
    <t>Happy Ivy</t>
  </si>
  <si>
    <t>Rebecca Boiteux</t>
  </si>
  <si>
    <t>Sally</t>
  </si>
  <si>
    <t>Justine Dilly</t>
  </si>
  <si>
    <t>Passionate Dream</t>
  </si>
  <si>
    <t>Elodie Aubuchon</t>
  </si>
  <si>
    <t>Calabria</t>
  </si>
  <si>
    <t>Rebel</t>
  </si>
  <si>
    <t>Noémie Jean</t>
  </si>
  <si>
    <t>Cool Helena</t>
  </si>
  <si>
    <t>Aurelie Brisebois</t>
  </si>
  <si>
    <t xml:space="preserve">Daphnée Cloutier </t>
  </si>
  <si>
    <t>Wild Winf MFC</t>
  </si>
  <si>
    <t>Julie Larochelle</t>
  </si>
  <si>
    <t>Sinatra</t>
  </si>
  <si>
    <t>Marika Marceau</t>
  </si>
  <si>
    <t>Paula Auersperg</t>
  </si>
  <si>
    <t>Maylo de cimmaron</t>
  </si>
  <si>
    <t>Jeanne Ronderay</t>
  </si>
  <si>
    <t>Bleu</t>
  </si>
  <si>
    <t>Valérie Verenneau</t>
  </si>
  <si>
    <t>Camille Bédard</t>
  </si>
  <si>
    <t>Edelweiss</t>
  </si>
  <si>
    <t>Emy Boivin</t>
  </si>
  <si>
    <t>Fado de Luna</t>
  </si>
  <si>
    <t>Sophie Chabot</t>
  </si>
  <si>
    <t>El Quinto</t>
  </si>
  <si>
    <t>Melissa Coté</t>
  </si>
  <si>
    <t>Utopie du Printemps</t>
  </si>
  <si>
    <t>C</t>
  </si>
  <si>
    <t>R</t>
  </si>
  <si>
    <t>Flavie Tremblay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</si>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</sst>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4"/>
      <color rgb="FFFF000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4" borderId="3" xfId="0" applyFill="1" applyBorder="1"/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3" xfId="0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9" fillId="0" borderId="3" xfId="1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8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3" fontId="5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4" borderId="12" xfId="0" applyFill="1" applyBorder="1" applyAlignment="1">
      <alignment horizont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5" fillId="0" borderId="0" xfId="0" applyFont="1"/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/>
      <protection locked="0"/>
    </xf>
    <xf numFmtId="3" fontId="0" fillId="0" borderId="3" xfId="0" applyNumberFormat="1" applyBorder="1" applyAlignment="1" applyProtection="1">
      <alignment horizontal="center"/>
      <protection locked="0"/>
    </xf>
    <xf numFmtId="0" fontId="10" fillId="4" borderId="0" xfId="0" applyFont="1" applyFill="1" applyAlignment="1" applyProtection="1">
      <alignment horizontal="center"/>
      <protection locked="0"/>
    </xf>
    <xf numFmtId="164" fontId="0" fillId="0" borderId="2" xfId="0" applyNumberFormat="1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0" fontId="12" fillId="4" borderId="0" xfId="0" applyFont="1" applyFill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 vertical="center" textRotation="90"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B4C6E7"/>
      <color rgb="FFB4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ointage" displayName="Pointage" ref="A1:B17" totalsRowShown="0">
  <autoFilter ref="A1:B17" xr:uid="{00000000-0009-0000-0100-000001000000}"/>
  <tableColumns count="2">
    <tableColumn id="1" xr3:uid="{00000000-0010-0000-0000-000001000000}" name="Position"/>
    <tableColumn id="2" xr3:uid="{00000000-0010-0000-0000-000002000000}" name="Points accordés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P87"/>
  <sheetViews>
    <sheetView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A79" sqref="A79:XFD79"/>
    </sheetView>
  </sheetViews>
  <sheetFormatPr baseColWidth="10" defaultColWidth="11" defaultRowHeight="14.4" x14ac:dyDescent="0.3"/>
  <cols>
    <col min="2" max="2" width="29" bestFit="1" customWidth="1"/>
    <col min="3" max="3" width="20.44140625" bestFit="1" customWidth="1"/>
    <col min="4" max="15" width="9.109375" customWidth="1"/>
    <col min="16" max="16" width="9.109375" style="1" customWidth="1"/>
    <col min="17" max="45" width="9.109375" customWidth="1"/>
    <col min="46" max="46" width="8.77734375" customWidth="1"/>
    <col min="47" max="55" width="9.109375" customWidth="1"/>
    <col min="56" max="56" width="8.77734375" customWidth="1"/>
    <col min="57" max="66" width="9.109375" customWidth="1"/>
    <col min="67" max="67" width="3.44140625" customWidth="1"/>
    <col min="68" max="68" width="5.109375" style="53" customWidth="1"/>
  </cols>
  <sheetData>
    <row r="1" spans="1:68" s="34" customFormat="1" ht="16.8" customHeight="1" x14ac:dyDescent="0.3">
      <c r="A1" s="54" t="s">
        <v>3</v>
      </c>
      <c r="B1" s="55" t="s">
        <v>4</v>
      </c>
      <c r="C1" s="55" t="s">
        <v>5</v>
      </c>
      <c r="D1" s="56" t="s">
        <v>16</v>
      </c>
      <c r="E1" s="55" t="s">
        <v>6</v>
      </c>
      <c r="F1" s="55" t="s">
        <v>7</v>
      </c>
      <c r="G1" s="73" t="s">
        <v>32</v>
      </c>
      <c r="H1" s="74"/>
      <c r="I1" s="74"/>
      <c r="J1" s="74"/>
      <c r="K1" s="74"/>
      <c r="L1" s="74"/>
      <c r="M1" s="74"/>
      <c r="N1" s="74"/>
      <c r="O1" s="74"/>
      <c r="P1" s="75"/>
      <c r="Q1" s="67" t="s">
        <v>33</v>
      </c>
      <c r="R1" s="68"/>
      <c r="S1" s="68"/>
      <c r="T1" s="68"/>
      <c r="U1" s="68"/>
      <c r="V1" s="68"/>
      <c r="W1" s="68"/>
      <c r="X1" s="68"/>
      <c r="Y1" s="68"/>
      <c r="Z1" s="69"/>
      <c r="AA1" s="73" t="s">
        <v>34</v>
      </c>
      <c r="AB1" s="74"/>
      <c r="AC1" s="74"/>
      <c r="AD1" s="74"/>
      <c r="AE1" s="74"/>
      <c r="AF1" s="74"/>
      <c r="AG1" s="74"/>
      <c r="AH1" s="74"/>
      <c r="AI1" s="74"/>
      <c r="AJ1" s="75"/>
      <c r="AK1" s="67" t="s">
        <v>35</v>
      </c>
      <c r="AL1" s="68"/>
      <c r="AM1" s="68"/>
      <c r="AN1" s="68"/>
      <c r="AO1" s="68"/>
      <c r="AP1" s="68"/>
      <c r="AQ1" s="68"/>
      <c r="AR1" s="68"/>
      <c r="AS1" s="68"/>
      <c r="AT1" s="69"/>
      <c r="AU1" s="73" t="s">
        <v>36</v>
      </c>
      <c r="AV1" s="74"/>
      <c r="AW1" s="74"/>
      <c r="AX1" s="74"/>
      <c r="AY1" s="74"/>
      <c r="AZ1" s="74"/>
      <c r="BA1" s="74"/>
      <c r="BB1" s="74"/>
      <c r="BC1" s="74"/>
      <c r="BD1" s="75"/>
      <c r="BE1" s="67" t="s">
        <v>37</v>
      </c>
      <c r="BF1" s="68"/>
      <c r="BG1" s="68"/>
      <c r="BH1" s="68"/>
      <c r="BI1" s="68"/>
      <c r="BJ1" s="68"/>
      <c r="BK1" s="68"/>
      <c r="BL1" s="68"/>
      <c r="BM1" s="68"/>
      <c r="BN1" s="69"/>
      <c r="BO1" s="33"/>
      <c r="BP1" s="58" t="s">
        <v>31</v>
      </c>
    </row>
    <row r="2" spans="1:68" x14ac:dyDescent="0.3">
      <c r="A2" s="76" t="s">
        <v>2</v>
      </c>
      <c r="B2" s="77"/>
      <c r="C2" s="77"/>
      <c r="D2" s="77"/>
      <c r="E2" s="77"/>
      <c r="F2" s="78"/>
      <c r="G2" s="26" t="s">
        <v>8</v>
      </c>
      <c r="H2" s="12" t="s">
        <v>12</v>
      </c>
      <c r="I2" s="32">
        <v>3</v>
      </c>
      <c r="J2" s="5" t="s">
        <v>14</v>
      </c>
      <c r="K2" s="12" t="s">
        <v>12</v>
      </c>
      <c r="L2" s="32">
        <v>3</v>
      </c>
      <c r="M2" s="5" t="s">
        <v>17</v>
      </c>
      <c r="N2" s="12" t="s">
        <v>12</v>
      </c>
      <c r="O2" s="32">
        <v>3</v>
      </c>
      <c r="P2" s="70" t="s">
        <v>1</v>
      </c>
      <c r="Q2" s="4" t="s">
        <v>8</v>
      </c>
      <c r="R2" s="12" t="s">
        <v>12</v>
      </c>
      <c r="S2" s="29">
        <v>3</v>
      </c>
      <c r="T2" s="5" t="s">
        <v>14</v>
      </c>
      <c r="U2" s="12" t="s">
        <v>12</v>
      </c>
      <c r="V2" s="29">
        <v>3</v>
      </c>
      <c r="W2" s="5" t="s">
        <v>17</v>
      </c>
      <c r="X2" s="12" t="s">
        <v>12</v>
      </c>
      <c r="Y2" s="29">
        <v>3</v>
      </c>
      <c r="Z2" s="70" t="s">
        <v>1</v>
      </c>
      <c r="AA2" s="4" t="s">
        <v>8</v>
      </c>
      <c r="AB2" s="12" t="s">
        <v>12</v>
      </c>
      <c r="AC2" s="32">
        <v>2</v>
      </c>
      <c r="AD2" s="5" t="s">
        <v>14</v>
      </c>
      <c r="AE2" s="12" t="s">
        <v>12</v>
      </c>
      <c r="AF2" s="32">
        <v>2</v>
      </c>
      <c r="AG2" s="5" t="s">
        <v>17</v>
      </c>
      <c r="AH2" s="12" t="s">
        <v>12</v>
      </c>
      <c r="AI2" s="32">
        <v>2</v>
      </c>
      <c r="AJ2" s="70" t="s">
        <v>1</v>
      </c>
      <c r="AK2" s="4" t="s">
        <v>8</v>
      </c>
      <c r="AL2" s="12" t="s">
        <v>12</v>
      </c>
      <c r="AM2" s="29">
        <v>3</v>
      </c>
      <c r="AN2" s="5" t="s">
        <v>14</v>
      </c>
      <c r="AO2" s="12" t="s">
        <v>12</v>
      </c>
      <c r="AP2" s="29">
        <v>3</v>
      </c>
      <c r="AQ2" s="5" t="s">
        <v>17</v>
      </c>
      <c r="AR2" s="12" t="s">
        <v>12</v>
      </c>
      <c r="AS2" s="29">
        <v>3</v>
      </c>
      <c r="AT2" s="70" t="s">
        <v>1</v>
      </c>
      <c r="AU2" s="4" t="s">
        <v>8</v>
      </c>
      <c r="AV2" s="12" t="s">
        <v>12</v>
      </c>
      <c r="AW2" s="32">
        <v>1</v>
      </c>
      <c r="AX2" s="5" t="s">
        <v>14</v>
      </c>
      <c r="AY2" s="12" t="s">
        <v>12</v>
      </c>
      <c r="AZ2" s="32">
        <v>1</v>
      </c>
      <c r="BA2" s="5" t="s">
        <v>17</v>
      </c>
      <c r="BB2" s="12" t="s">
        <v>12</v>
      </c>
      <c r="BC2" s="32">
        <v>1</v>
      </c>
      <c r="BD2" s="70" t="s">
        <v>1</v>
      </c>
      <c r="BE2" s="26" t="s">
        <v>8</v>
      </c>
      <c r="BF2" s="12" t="s">
        <v>12</v>
      </c>
      <c r="BG2" s="29">
        <v>5</v>
      </c>
      <c r="BH2" s="5" t="s">
        <v>14</v>
      </c>
      <c r="BI2" s="12" t="s">
        <v>12</v>
      </c>
      <c r="BJ2" s="29">
        <v>5</v>
      </c>
      <c r="BK2" s="5" t="s">
        <v>17</v>
      </c>
      <c r="BL2" s="12" t="s">
        <v>12</v>
      </c>
      <c r="BM2" s="29">
        <v>5</v>
      </c>
      <c r="BN2" s="70" t="s">
        <v>1</v>
      </c>
      <c r="BO2" s="66"/>
      <c r="BP2" s="52"/>
    </row>
    <row r="3" spans="1:68" x14ac:dyDescent="0.3">
      <c r="A3" s="79"/>
      <c r="B3" s="80"/>
      <c r="C3" s="80"/>
      <c r="D3" s="80"/>
      <c r="E3" s="80"/>
      <c r="F3" s="81"/>
      <c r="G3" s="27" t="s">
        <v>9</v>
      </c>
      <c r="H3" s="3" t="s">
        <v>10</v>
      </c>
      <c r="I3" s="3" t="s">
        <v>11</v>
      </c>
      <c r="J3" s="3" t="s">
        <v>9</v>
      </c>
      <c r="K3" s="3" t="s">
        <v>10</v>
      </c>
      <c r="L3" s="3" t="s">
        <v>11</v>
      </c>
      <c r="M3" s="3" t="s">
        <v>9</v>
      </c>
      <c r="N3" s="3" t="s">
        <v>10</v>
      </c>
      <c r="O3" s="3" t="s">
        <v>11</v>
      </c>
      <c r="P3" s="71"/>
      <c r="Q3" s="2" t="s">
        <v>9</v>
      </c>
      <c r="R3" s="3" t="s">
        <v>10</v>
      </c>
      <c r="S3" s="3" t="s">
        <v>11</v>
      </c>
      <c r="T3" s="3" t="s">
        <v>9</v>
      </c>
      <c r="U3" s="3" t="s">
        <v>10</v>
      </c>
      <c r="V3" s="3" t="s">
        <v>11</v>
      </c>
      <c r="W3" s="3" t="s">
        <v>9</v>
      </c>
      <c r="X3" s="3" t="s">
        <v>10</v>
      </c>
      <c r="Y3" s="3" t="s">
        <v>11</v>
      </c>
      <c r="Z3" s="71"/>
      <c r="AA3" s="2" t="s">
        <v>9</v>
      </c>
      <c r="AB3" s="3" t="s">
        <v>10</v>
      </c>
      <c r="AC3" s="3" t="s">
        <v>11</v>
      </c>
      <c r="AD3" s="3" t="s">
        <v>9</v>
      </c>
      <c r="AE3" s="3" t="s">
        <v>10</v>
      </c>
      <c r="AF3" s="3" t="s">
        <v>11</v>
      </c>
      <c r="AG3" s="3" t="s">
        <v>9</v>
      </c>
      <c r="AH3" s="3" t="s">
        <v>10</v>
      </c>
      <c r="AI3" s="3" t="s">
        <v>11</v>
      </c>
      <c r="AJ3" s="71"/>
      <c r="AK3" s="2" t="s">
        <v>9</v>
      </c>
      <c r="AL3" s="3" t="s">
        <v>10</v>
      </c>
      <c r="AM3" s="3" t="s">
        <v>11</v>
      </c>
      <c r="AN3" s="3" t="s">
        <v>9</v>
      </c>
      <c r="AO3" s="3" t="s">
        <v>10</v>
      </c>
      <c r="AP3" s="3" t="s">
        <v>11</v>
      </c>
      <c r="AQ3" s="3" t="s">
        <v>9</v>
      </c>
      <c r="AR3" s="3" t="s">
        <v>10</v>
      </c>
      <c r="AS3" s="3" t="s">
        <v>11</v>
      </c>
      <c r="AT3" s="71"/>
      <c r="AU3" s="2" t="s">
        <v>9</v>
      </c>
      <c r="AV3" s="3" t="s">
        <v>10</v>
      </c>
      <c r="AW3" s="3" t="s">
        <v>11</v>
      </c>
      <c r="AX3" s="3" t="s">
        <v>9</v>
      </c>
      <c r="AY3" s="3" t="s">
        <v>10</v>
      </c>
      <c r="AZ3" s="3" t="s">
        <v>11</v>
      </c>
      <c r="BA3" s="3" t="s">
        <v>9</v>
      </c>
      <c r="BB3" s="3" t="s">
        <v>10</v>
      </c>
      <c r="BC3" s="3" t="s">
        <v>11</v>
      </c>
      <c r="BD3" s="71"/>
      <c r="BE3" s="27" t="s">
        <v>9</v>
      </c>
      <c r="BF3" s="3" t="s">
        <v>10</v>
      </c>
      <c r="BG3" s="3" t="s">
        <v>11</v>
      </c>
      <c r="BH3" s="3" t="s">
        <v>9</v>
      </c>
      <c r="BI3" s="3" t="s">
        <v>10</v>
      </c>
      <c r="BJ3" s="3" t="s">
        <v>11</v>
      </c>
      <c r="BK3" s="3" t="s">
        <v>9</v>
      </c>
      <c r="BL3" s="3" t="s">
        <v>10</v>
      </c>
      <c r="BM3" s="3" t="s">
        <v>11</v>
      </c>
      <c r="BN3" s="71"/>
      <c r="BO3" s="66"/>
      <c r="BP3" s="52"/>
    </row>
    <row r="4" spans="1:68" x14ac:dyDescent="0.3">
      <c r="A4" s="20">
        <v>1448</v>
      </c>
      <c r="B4" s="19" t="s">
        <v>101</v>
      </c>
      <c r="C4" s="19" t="s">
        <v>104</v>
      </c>
      <c r="D4" s="14">
        <f t="shared" ref="D4:D10" si="0">P4+Z4++AJ4+AT4+BD4+BN4</f>
        <v>213.25</v>
      </c>
      <c r="E4" s="15">
        <f t="shared" ref="E4:E10" si="1">IF(D4=0,"",RANK(D4,D$4:D$24,0))</f>
        <v>1</v>
      </c>
      <c r="F4" s="15" t="str">
        <f t="shared" ref="F4:F10" si="2">IF(E4=1,"Or",IF(E4=2,"Argent",IF(E4=3,"Bronze","")))</f>
        <v>Or</v>
      </c>
      <c r="G4" s="20">
        <v>67.188000000000002</v>
      </c>
      <c r="H4" s="15">
        <f t="shared" ref="H4:H10" si="3">IF(G4=0,"",IF(COUNTIF(G$4:G$24,"&gt;0")&gt;1,RANK(G4,G$4:G$24,0),IF(G4&gt;=63,1,IF(AND(G4&gt;=60,G4&lt;=62.9),2,3))))</f>
        <v>1</v>
      </c>
      <c r="I4" s="15">
        <f>IF(H4="",0,VLOOKUP(H4,Pointage[#All],2,FALSE)*I$2)</f>
        <v>18</v>
      </c>
      <c r="J4" s="24">
        <v>64.688000000000002</v>
      </c>
      <c r="K4" s="15">
        <f t="shared" ref="K4:K10" si="4">IF(J4=0,"",IF(COUNTIF(J$4:J$24,"&gt;0")&gt;1,RANK(J4,J$4:J$24,0),IF(J4&gt;=63,1,IF(AND(J4&gt;=60,J4&lt;=62.9),2,3))))</f>
        <v>1</v>
      </c>
      <c r="L4" s="15">
        <f>IF(K4="",0,VLOOKUP(K4,Pointage[#All],2,FALSE)*L$2)</f>
        <v>18</v>
      </c>
      <c r="M4" s="24">
        <v>61.5</v>
      </c>
      <c r="N4" s="15">
        <f t="shared" ref="N4:N10" si="5">IF(M4=0,"",IF(COUNTIF(M$4:M$24,"&gt;0")&gt;1,RANK(M4,M$4:M$24,0),IF(M4&gt;=63,1,IF(AND(M4&gt;=60,M4&lt;=62.9),2,3))))</f>
        <v>2</v>
      </c>
      <c r="O4" s="15">
        <f>IF(N4="",0,VLOOKUP(N4,Pointage[#All],2,FALSE)*O$2)</f>
        <v>15</v>
      </c>
      <c r="P4" s="16">
        <f t="shared" ref="P4:P10" si="6">IF(I4="","",I4+L4+O4)</f>
        <v>51</v>
      </c>
      <c r="Q4" s="20">
        <v>71.25</v>
      </c>
      <c r="R4" s="15">
        <f t="shared" ref="R4:R10" si="7">IF(Q4=0,"",IF(COUNTIF(Q$4:Q$24,"&gt;0")&gt;1,RANK(Q4,Q$4:Q$24,0),IF(Q4&gt;=63,1,IF(AND(Q4&gt;=60,Q4&lt;=62.9),2,3))))</f>
        <v>2</v>
      </c>
      <c r="S4" s="15">
        <f>IF(R4="",0,VLOOKUP(R4,Pointage[#All],2,FALSE)*S$2)</f>
        <v>15</v>
      </c>
      <c r="T4" s="24">
        <v>69.688000000000002</v>
      </c>
      <c r="U4" s="15">
        <f t="shared" ref="U4:U10" si="8">IF(T4=0,"",IF(COUNTIF(T$4:T$24,"&gt;0")&gt;1,RANK(T4,T$4:T$24,0),IF(T4&gt;=63,1,IF(AND(T4&gt;=60,T4&lt;=62.9),2,3))))</f>
        <v>2</v>
      </c>
      <c r="V4" s="15">
        <f>IF(U4="",0,VLOOKUP(U4,Pointage[#All],2,FALSE)*V$2)</f>
        <v>15</v>
      </c>
      <c r="W4" s="24">
        <v>69</v>
      </c>
      <c r="X4" s="15">
        <f t="shared" ref="X4:X10" si="9">IF(W4=0,"",IF(COUNTIF(W$4:W$24,"&gt;0")&gt;1,RANK(W4,W$4:W$24,0),IF(W4&gt;=63,1,IF(AND(W4&gt;=60,W4&lt;=62.9),2,3))))</f>
        <v>2</v>
      </c>
      <c r="Y4" s="15">
        <f>IF(X4="",0,VLOOKUP(X4,Pointage[#All],2,FALSE)*Y$2)</f>
        <v>15</v>
      </c>
      <c r="Z4" s="16">
        <f t="shared" ref="Z4:Z10" si="10">IF(S4="","",S4+V4+Y4)</f>
        <v>45</v>
      </c>
      <c r="AA4" s="20">
        <v>65.13</v>
      </c>
      <c r="AB4" s="15">
        <f t="shared" ref="AB4:AB10" si="11">IF(AA4=0,"",IF(COUNTIF(AA$4:AA$24,"&gt;0")&gt;1,RANK(AA4,AA$4:AA$24,0),IF(AA4&gt;=63,1,IF(AND(AA4&gt;=60,AA4&lt;=62.9),2,3))))</f>
        <v>1</v>
      </c>
      <c r="AC4" s="15">
        <f>IF(AB4="",0,VLOOKUP(AB4,Pointage[#All],2,FALSE)*AC$2)</f>
        <v>12</v>
      </c>
      <c r="AD4" s="24">
        <v>70.938000000000002</v>
      </c>
      <c r="AE4" s="15">
        <f t="shared" ref="AE4:AE10" si="12">IF(AD4=0,"",IF(COUNTIF(AD$4:AD$24,"&gt;0")&gt;1,RANK(AD4,AD$4:AD$24,0),IF(AD4&gt;=63,1,IF(AND(AD4&gt;=60,AD4&lt;=62.9),2,3))))</f>
        <v>1</v>
      </c>
      <c r="AF4" s="15">
        <f>IF(AE4="",0,VLOOKUP(AE4,Pointage[#All],2,FALSE)*AF$2)</f>
        <v>12</v>
      </c>
      <c r="AG4" s="24">
        <v>62.25</v>
      </c>
      <c r="AH4" s="15">
        <f t="shared" ref="AH4:AH10" si="13">IF(AG4=0,"",IF(COUNTIF(AG$4:AG$24,"&gt;0")&gt;1,RANK(AG4,AG$4:AG$24,0),IF(AG4&gt;=63,1,IF(AND(AG4&gt;=60,AG4&lt;=62.9),2,3))))</f>
        <v>1</v>
      </c>
      <c r="AI4" s="15">
        <f>IF(AH4="",0,VLOOKUP(AH4,Pointage[#All],2,FALSE)*AI$2)</f>
        <v>12</v>
      </c>
      <c r="AJ4" s="16">
        <f t="shared" ref="AJ4:AJ10" si="14">IF(AC4="","",AC4+AF4+AI4)</f>
        <v>36</v>
      </c>
      <c r="AK4" s="20"/>
      <c r="AL4" s="15" t="str">
        <f t="shared" ref="AL4:AL10" si="15">IF(AK4=0,"",IF(COUNTIF(AK$4:AK$24,"&gt;0")&gt;1,RANK(AK4,AK$4:AK$24,0),IF(AK4&gt;=63,1,IF(AND(AK4&gt;=60,AK4&lt;=62.9),2,3))))</f>
        <v/>
      </c>
      <c r="AM4" s="15">
        <f>IF(AL4="",0,VLOOKUP(AL4,Pointage[#All],2,FALSE)*AM$2)</f>
        <v>0</v>
      </c>
      <c r="AN4" s="24"/>
      <c r="AO4" s="15" t="str">
        <f t="shared" ref="AO4:AO10" si="16">IF(AN4=0,"",IF(COUNTIF(AN$4:AN$24,"&gt;0")&gt;1,RANK(AN4,AN$4:AN$24,0),IF(AN4&gt;=63,1,IF(AND(AN4&gt;=60,AN4&lt;=62.9),2,3))))</f>
        <v/>
      </c>
      <c r="AP4" s="15">
        <f>IF(AO4="",0,VLOOKUP(AO4,Pointage[#All],2,FALSE)*AP$2)</f>
        <v>0</v>
      </c>
      <c r="AQ4" s="24"/>
      <c r="AR4" s="15" t="str">
        <f t="shared" ref="AR4:AR10" si="17">IF(AQ4=0,"",IF(COUNTIF(AQ$4:AQ$24,"&gt;0")&gt;1,RANK(AQ4,AQ$4:AQ$24,0),IF(AQ4&gt;=63,1,IF(AND(AQ4&gt;=60,AQ4&lt;=62.9),2,3))))</f>
        <v/>
      </c>
      <c r="AS4" s="15">
        <f>IF(AR4="",0,VLOOKUP(AR4,Pointage[#All],2,FALSE)*AS$2)</f>
        <v>0</v>
      </c>
      <c r="AT4" s="16">
        <f t="shared" ref="AT4:AT10" si="18">IF(AM4="","",AM4+AP4+AS4)</f>
        <v>0</v>
      </c>
      <c r="AU4" s="20"/>
      <c r="AV4" s="15" t="str">
        <f t="shared" ref="AV4:AV10" si="19">IF(AU4=0,"",IF(COUNTIF(AU$4:AU$24,"&gt;0")&gt;1,RANK(AU4,AU$4:AU$24,0),IF(AU4&gt;=63,1,IF(AND(AU4&gt;=60,AU4&lt;=62.9),2,3))))</f>
        <v/>
      </c>
      <c r="AW4" s="15">
        <f>IF(AV4="",0,VLOOKUP(AV4,Pointage[#All],2,FALSE)*AW$2)</f>
        <v>0</v>
      </c>
      <c r="AX4" s="24"/>
      <c r="AY4" s="15" t="str">
        <f t="shared" ref="AY4:AY10" si="20">IF(AX4=0,"",IF(COUNTIF(AX$4:AX$24,"&gt;0")&gt;1,RANK(AX4,AX$4:AX$24,0),IF(AX4&gt;=63,1,IF(AND(AX4&gt;=60,AX4&lt;=62.9),2,3))))</f>
        <v/>
      </c>
      <c r="AZ4" s="15">
        <f>IF(AY4="",0,VLOOKUP(AY4,Pointage[#All],2,FALSE)*AZ$2)</f>
        <v>0</v>
      </c>
      <c r="BA4" s="24"/>
      <c r="BB4" s="15" t="str">
        <f t="shared" ref="BB4:BB10" si="21">IF(BA4=0,"",IF(COUNTIF(BA$4:BA$24,"&gt;0")&gt;1,RANK(BA4,BA$4:BA$24,0),IF(BA4&gt;=63,1,IF(AND(BA4&gt;=60,BA4&lt;=62.9),2,3))))</f>
        <v/>
      </c>
      <c r="BC4" s="15">
        <f>IF(BB4="",0,VLOOKUP(BB4,Pointage[#All],2,FALSE)*BC$2)</f>
        <v>0</v>
      </c>
      <c r="BD4" s="16">
        <f t="shared" ref="BD4:BD10" si="22">IF(AW4="","",AW4+AZ4+BC4)</f>
        <v>0</v>
      </c>
      <c r="BE4" s="20">
        <v>62.188000000000002</v>
      </c>
      <c r="BF4" s="15">
        <f t="shared" ref="BF4:BF10" si="23">IF(BE4=0,"",IF(COUNTIF(BE$4:BE$24,"&gt;0")&gt;1,RANK(BE4,BE$4:BE$24,0),IF(BE4&gt;=63,1,IF(AND(BE4&gt;=60,BE4&lt;=62.9),2,3))))</f>
        <v>1</v>
      </c>
      <c r="BG4" s="15">
        <f>IF(BF4="",0,VLOOKUP(BF4,Pointage[#All],2,FALSE)*BG$2)</f>
        <v>30</v>
      </c>
      <c r="BH4" s="24">
        <v>62.188000000000002</v>
      </c>
      <c r="BI4" s="15">
        <f t="shared" ref="BI4:BI10" si="24">IF(BH4=0,"",IF(COUNTIF(BH$4:BH$24,"&gt;0")&gt;1,RANK(BH4,BH$4:BH$24,0),IF(BH4&gt;=63,1,IF(AND(BH4&gt;=60,BH4&lt;=62.9),2,3))))</f>
        <v>4</v>
      </c>
      <c r="BJ4" s="15">
        <f>IF(BI4="",0,VLOOKUP(BI4,Pointage[#All],2,FALSE)*BJ$2)</f>
        <v>15</v>
      </c>
      <c r="BK4" s="24">
        <v>62</v>
      </c>
      <c r="BL4" s="15">
        <f t="shared" ref="BL4:BL10" si="25">IF(BK4=0,"",IF(COUNTIF(BK$4:BK$24,"&gt;0")&gt;1,RANK(BK4,BK$4:BK$24,0),IF(BK4&gt;=63,1,IF(AND(BK4&gt;=60,BK4&lt;=62.9),2,3))))</f>
        <v>3</v>
      </c>
      <c r="BM4" s="15">
        <f>IF(BL4="",0,VLOOKUP(BL4,Pointage[#All],2,FALSE)*BM$2)</f>
        <v>20</v>
      </c>
      <c r="BN4" s="16">
        <f t="shared" ref="BN4:BN10" si="26">IF(BG4="","",BG4+BJ4+BM4)*1.25</f>
        <v>81.25</v>
      </c>
      <c r="BO4" s="39"/>
      <c r="BP4" s="52">
        <f t="shared" ref="BP4:BP10" si="27">BE4+BH4+BK4</f>
        <v>186.376</v>
      </c>
    </row>
    <row r="5" spans="1:68" ht="15.6" x14ac:dyDescent="0.3">
      <c r="A5" s="20">
        <v>1474</v>
      </c>
      <c r="B5" s="21" t="s">
        <v>98</v>
      </c>
      <c r="C5" s="19" t="s">
        <v>102</v>
      </c>
      <c r="D5" s="14">
        <f t="shared" si="0"/>
        <v>189.75</v>
      </c>
      <c r="E5" s="15">
        <f t="shared" si="1"/>
        <v>2</v>
      </c>
      <c r="F5" s="15" t="str">
        <f t="shared" si="2"/>
        <v>Argent</v>
      </c>
      <c r="G5" s="20">
        <v>66.25</v>
      </c>
      <c r="H5" s="15">
        <f t="shared" si="3"/>
        <v>2</v>
      </c>
      <c r="I5" s="15">
        <f>IF(H5="",0,VLOOKUP(H5,Pointage[#All],2,FALSE)*I$2)</f>
        <v>15</v>
      </c>
      <c r="J5" s="24">
        <v>60.938000000000002</v>
      </c>
      <c r="K5" s="15">
        <f t="shared" si="4"/>
        <v>3</v>
      </c>
      <c r="L5" s="15">
        <f>IF(K5="",0,VLOOKUP(K5,Pointage[#All],2,FALSE)*L$2)</f>
        <v>12</v>
      </c>
      <c r="M5" s="24">
        <v>61.5</v>
      </c>
      <c r="N5" s="15">
        <f t="shared" si="5"/>
        <v>2</v>
      </c>
      <c r="O5" s="15">
        <f>IF(N5="",0,VLOOKUP(N5,Pointage[#All],2,FALSE)*O$2)</f>
        <v>15</v>
      </c>
      <c r="P5" s="16">
        <f t="shared" si="6"/>
        <v>42</v>
      </c>
      <c r="Q5" s="20"/>
      <c r="R5" s="15" t="str">
        <f t="shared" si="7"/>
        <v/>
      </c>
      <c r="S5" s="15">
        <f>IF(R5="",0,VLOOKUP(R5,Pointage[#All],2,FALSE)*S$2)</f>
        <v>0</v>
      </c>
      <c r="T5" s="24"/>
      <c r="U5" s="15" t="str">
        <f t="shared" si="8"/>
        <v/>
      </c>
      <c r="V5" s="15">
        <f>IF(U5="",0,VLOOKUP(U5,Pointage[#All],2,FALSE)*V$2)</f>
        <v>0</v>
      </c>
      <c r="W5" s="24"/>
      <c r="X5" s="15" t="str">
        <f t="shared" si="9"/>
        <v/>
      </c>
      <c r="Y5" s="15">
        <f>IF(X5="",0,VLOOKUP(X5,Pointage[#All],2,FALSE)*Y$2)</f>
        <v>0</v>
      </c>
      <c r="Z5" s="16">
        <f t="shared" si="10"/>
        <v>0</v>
      </c>
      <c r="AA5" s="20"/>
      <c r="AB5" s="15" t="str">
        <f t="shared" si="11"/>
        <v/>
      </c>
      <c r="AC5" s="15">
        <f>IF(AB5="",0,VLOOKUP(AB5,Pointage[#All],2,FALSE)*AC$2)</f>
        <v>0</v>
      </c>
      <c r="AD5" s="24"/>
      <c r="AE5" s="15" t="str">
        <f t="shared" si="12"/>
        <v/>
      </c>
      <c r="AF5" s="15">
        <f>IF(AE5="",0,VLOOKUP(AE5,Pointage[#All],2,FALSE)*AF$2)</f>
        <v>0</v>
      </c>
      <c r="AG5" s="24"/>
      <c r="AH5" s="15" t="str">
        <f t="shared" si="13"/>
        <v/>
      </c>
      <c r="AI5" s="15">
        <f>IF(AH5="",0,VLOOKUP(AH5,Pointage[#All],2,FALSE)*AI$2)</f>
        <v>0</v>
      </c>
      <c r="AJ5" s="16">
        <f t="shared" si="14"/>
        <v>0</v>
      </c>
      <c r="AK5" s="20">
        <v>74.063000000000002</v>
      </c>
      <c r="AL5" s="15">
        <f t="shared" si="15"/>
        <v>1</v>
      </c>
      <c r="AM5" s="15">
        <f>IF(AL5="",0,VLOOKUP(AL5,Pointage[#All],2,FALSE)*AM$2)</f>
        <v>18</v>
      </c>
      <c r="AN5" s="24">
        <v>70</v>
      </c>
      <c r="AO5" s="15">
        <f t="shared" si="16"/>
        <v>1</v>
      </c>
      <c r="AP5" s="15">
        <f>IF(AO5="",0,VLOOKUP(AO5,Pointage[#All],2,FALSE)*AP$2)</f>
        <v>18</v>
      </c>
      <c r="AQ5" s="24">
        <v>70</v>
      </c>
      <c r="AR5" s="15">
        <f t="shared" si="17"/>
        <v>1</v>
      </c>
      <c r="AS5" s="15">
        <f>IF(AR5="",0,VLOOKUP(AR5,Pointage[#All],2,FALSE)*AS$2)</f>
        <v>18</v>
      </c>
      <c r="AT5" s="16">
        <f t="shared" si="18"/>
        <v>54</v>
      </c>
      <c r="AU5" s="20"/>
      <c r="AV5" s="15" t="str">
        <f t="shared" si="19"/>
        <v/>
      </c>
      <c r="AW5" s="15">
        <f>IF(AV5="",0,VLOOKUP(AV5,Pointage[#All],2,FALSE)*AW$2)</f>
        <v>0</v>
      </c>
      <c r="AX5" s="24"/>
      <c r="AY5" s="15" t="str">
        <f t="shared" si="20"/>
        <v/>
      </c>
      <c r="AZ5" s="15">
        <f>IF(AY5="",0,VLOOKUP(AY5,Pointage[#All],2,FALSE)*AZ$2)</f>
        <v>0</v>
      </c>
      <c r="BA5" s="24"/>
      <c r="BB5" s="15" t="str">
        <f t="shared" si="21"/>
        <v/>
      </c>
      <c r="BC5" s="15">
        <f>IF(BB5="",0,VLOOKUP(BB5,Pointage[#All],2,FALSE)*BC$2)</f>
        <v>0</v>
      </c>
      <c r="BD5" s="16">
        <f t="shared" si="22"/>
        <v>0</v>
      </c>
      <c r="BE5" s="20">
        <v>60.938000000000002</v>
      </c>
      <c r="BF5" s="15">
        <f t="shared" si="23"/>
        <v>3</v>
      </c>
      <c r="BG5" s="15">
        <f>IF(BF5="",0,VLOOKUP(BF5,Pointage[#All],2,FALSE)*BG$2)</f>
        <v>20</v>
      </c>
      <c r="BH5" s="24">
        <v>65.938000000000002</v>
      </c>
      <c r="BI5" s="15">
        <f t="shared" si="24"/>
        <v>1</v>
      </c>
      <c r="BJ5" s="15">
        <f>IF(BI5="",0,VLOOKUP(BI5,Pointage[#All],2,FALSE)*BJ$2)</f>
        <v>30</v>
      </c>
      <c r="BK5" s="24">
        <v>63</v>
      </c>
      <c r="BL5" s="15">
        <f t="shared" si="25"/>
        <v>2</v>
      </c>
      <c r="BM5" s="15">
        <f>IF(BL5="",0,VLOOKUP(BL5,Pointage[#All],2,FALSE)*BM$2)</f>
        <v>25</v>
      </c>
      <c r="BN5" s="16">
        <f t="shared" si="26"/>
        <v>93.75</v>
      </c>
      <c r="BO5" s="35" t="s">
        <v>220</v>
      </c>
      <c r="BP5" s="52">
        <f t="shared" si="27"/>
        <v>189.876</v>
      </c>
    </row>
    <row r="6" spans="1:68" x14ac:dyDescent="0.3">
      <c r="A6" s="20">
        <v>1453</v>
      </c>
      <c r="B6" s="19" t="s">
        <v>99</v>
      </c>
      <c r="C6" s="19" t="s">
        <v>68</v>
      </c>
      <c r="D6" s="14">
        <f t="shared" si="0"/>
        <v>176.25</v>
      </c>
      <c r="E6" s="15">
        <f t="shared" si="1"/>
        <v>3</v>
      </c>
      <c r="F6" s="15" t="str">
        <f t="shared" si="2"/>
        <v>Bronze</v>
      </c>
      <c r="G6" s="20"/>
      <c r="H6" s="15" t="str">
        <f t="shared" si="3"/>
        <v/>
      </c>
      <c r="I6" s="15">
        <f>IF(H6="",0,VLOOKUP(H6,Pointage[#All],2,FALSE)*I$2)</f>
        <v>0</v>
      </c>
      <c r="J6" s="24"/>
      <c r="K6" s="15" t="str">
        <f t="shared" si="4"/>
        <v/>
      </c>
      <c r="L6" s="15">
        <f>IF(K6="",0,VLOOKUP(K6,Pointage[#All],2,FALSE)*L$2)</f>
        <v>0</v>
      </c>
      <c r="M6" s="24"/>
      <c r="N6" s="15" t="str">
        <f t="shared" si="5"/>
        <v/>
      </c>
      <c r="O6" s="15">
        <f>IF(N6="",0,VLOOKUP(N6,Pointage[#All],2,FALSE)*O$2)</f>
        <v>0</v>
      </c>
      <c r="P6" s="16">
        <f t="shared" si="6"/>
        <v>0</v>
      </c>
      <c r="Q6" s="20">
        <v>71.563000000000002</v>
      </c>
      <c r="R6" s="15">
        <f t="shared" si="7"/>
        <v>1</v>
      </c>
      <c r="S6" s="15">
        <f>IF(R6="",0,VLOOKUP(R6,Pointage[#All],2,FALSE)*S$2)</f>
        <v>18</v>
      </c>
      <c r="T6" s="24">
        <v>71.563000000000002</v>
      </c>
      <c r="U6" s="15">
        <f t="shared" si="8"/>
        <v>1</v>
      </c>
      <c r="V6" s="15">
        <f>IF(U6="",0,VLOOKUP(U6,Pointage[#All],2,FALSE)*V$2)</f>
        <v>18</v>
      </c>
      <c r="W6" s="24">
        <v>71.5</v>
      </c>
      <c r="X6" s="15">
        <f t="shared" si="9"/>
        <v>1</v>
      </c>
      <c r="Y6" s="15">
        <f>IF(X6="",0,VLOOKUP(X6,Pointage[#All],2,FALSE)*Y$2)</f>
        <v>18</v>
      </c>
      <c r="Z6" s="16">
        <f t="shared" si="10"/>
        <v>54</v>
      </c>
      <c r="AA6" s="20"/>
      <c r="AB6" s="15" t="str">
        <f t="shared" si="11"/>
        <v/>
      </c>
      <c r="AC6" s="15">
        <f>IF(AB6="",0,VLOOKUP(AB6,Pointage[#All],2,FALSE)*AC$2)</f>
        <v>0</v>
      </c>
      <c r="AD6" s="24"/>
      <c r="AE6" s="15" t="str">
        <f t="shared" si="12"/>
        <v/>
      </c>
      <c r="AF6" s="15">
        <f>IF(AE6="",0,VLOOKUP(AE6,Pointage[#All],2,FALSE)*AF$2)</f>
        <v>0</v>
      </c>
      <c r="AG6" s="24"/>
      <c r="AH6" s="15" t="str">
        <f t="shared" si="13"/>
        <v/>
      </c>
      <c r="AI6" s="15">
        <f>IF(AH6="",0,VLOOKUP(AH6,Pointage[#All],2,FALSE)*AI$2)</f>
        <v>0</v>
      </c>
      <c r="AJ6" s="16">
        <f t="shared" si="14"/>
        <v>0</v>
      </c>
      <c r="AK6" s="20"/>
      <c r="AL6" s="15" t="str">
        <f t="shared" si="15"/>
        <v/>
      </c>
      <c r="AM6" s="15">
        <f>IF(AL6="",0,VLOOKUP(AL6,Pointage[#All],2,FALSE)*AM$2)</f>
        <v>0</v>
      </c>
      <c r="AN6" s="24"/>
      <c r="AO6" s="15" t="str">
        <f t="shared" si="16"/>
        <v/>
      </c>
      <c r="AP6" s="15">
        <f>IF(AO6="",0,VLOOKUP(AO6,Pointage[#All],2,FALSE)*AP$2)</f>
        <v>0</v>
      </c>
      <c r="AQ6" s="24"/>
      <c r="AR6" s="15" t="str">
        <f t="shared" si="17"/>
        <v/>
      </c>
      <c r="AS6" s="15">
        <f>IF(AR6="",0,VLOOKUP(AR6,Pointage[#All],2,FALSE)*AS$2)</f>
        <v>0</v>
      </c>
      <c r="AT6" s="16">
        <f t="shared" si="18"/>
        <v>0</v>
      </c>
      <c r="AU6" s="20">
        <v>62.19</v>
      </c>
      <c r="AV6" s="15">
        <f t="shared" si="19"/>
        <v>2</v>
      </c>
      <c r="AW6" s="15">
        <f>IF(AV6="",0,VLOOKUP(AV6,Pointage[#All],2,FALSE)*AW$2)</f>
        <v>5</v>
      </c>
      <c r="AX6" s="24">
        <v>61.56</v>
      </c>
      <c r="AY6" s="15">
        <f t="shared" si="20"/>
        <v>2</v>
      </c>
      <c r="AZ6" s="15">
        <f>IF(AY6="",0,VLOOKUP(AY6,Pointage[#All],2,FALSE)*AZ$2)</f>
        <v>5</v>
      </c>
      <c r="BA6" s="24">
        <v>64.5</v>
      </c>
      <c r="BB6" s="15">
        <f t="shared" si="21"/>
        <v>1</v>
      </c>
      <c r="BC6" s="15">
        <f>IF(BB6="",0,VLOOKUP(BB6,Pointage[#All],2,FALSE)*BC$2)</f>
        <v>6</v>
      </c>
      <c r="BD6" s="16">
        <f t="shared" si="22"/>
        <v>16</v>
      </c>
      <c r="BE6" s="20">
        <v>62.188000000000002</v>
      </c>
      <c r="BF6" s="15">
        <f t="shared" si="23"/>
        <v>1</v>
      </c>
      <c r="BG6" s="15">
        <f>IF(BF6="",0,VLOOKUP(BF6,Pointage[#All],2,FALSE)*BG$2)</f>
        <v>30</v>
      </c>
      <c r="BH6" s="24">
        <v>64.063000000000002</v>
      </c>
      <c r="BI6" s="15">
        <f t="shared" si="24"/>
        <v>2</v>
      </c>
      <c r="BJ6" s="15">
        <f>IF(BI6="",0,VLOOKUP(BI6,Pointage[#All],2,FALSE)*BJ$2)</f>
        <v>25</v>
      </c>
      <c r="BK6" s="24">
        <v>64.25</v>
      </c>
      <c r="BL6" s="15">
        <f t="shared" si="25"/>
        <v>1</v>
      </c>
      <c r="BM6" s="15">
        <f>IF(BL6="",0,VLOOKUP(BL6,Pointage[#All],2,FALSE)*BM$2)</f>
        <v>30</v>
      </c>
      <c r="BN6" s="16">
        <f t="shared" si="26"/>
        <v>106.25</v>
      </c>
      <c r="BO6" s="36" t="s">
        <v>219</v>
      </c>
      <c r="BP6" s="52">
        <f t="shared" si="27"/>
        <v>190.501</v>
      </c>
    </row>
    <row r="7" spans="1:68" ht="15.6" x14ac:dyDescent="0.3">
      <c r="A7" s="20">
        <v>1467</v>
      </c>
      <c r="B7" s="19" t="s">
        <v>150</v>
      </c>
      <c r="C7" s="19" t="s">
        <v>151</v>
      </c>
      <c r="D7" s="14">
        <f t="shared" si="0"/>
        <v>112.75</v>
      </c>
      <c r="E7" s="15">
        <f t="shared" si="1"/>
        <v>4</v>
      </c>
      <c r="F7" s="15" t="str">
        <f t="shared" si="2"/>
        <v/>
      </c>
      <c r="G7" s="20"/>
      <c r="H7" s="15" t="str">
        <f t="shared" si="3"/>
        <v/>
      </c>
      <c r="I7" s="15">
        <f>IF(H7="",0,VLOOKUP(H7,Pointage[#All],2,FALSE)*I$2)</f>
        <v>0</v>
      </c>
      <c r="J7" s="24"/>
      <c r="K7" s="15" t="str">
        <f t="shared" si="4"/>
        <v/>
      </c>
      <c r="L7" s="15">
        <f>IF(K7="",0,VLOOKUP(K7,Pointage[#All],2,FALSE)*L$2)</f>
        <v>0</v>
      </c>
      <c r="M7" s="24"/>
      <c r="N7" s="15" t="str">
        <f t="shared" si="5"/>
        <v/>
      </c>
      <c r="O7" s="15">
        <f>IF(N7="",0,VLOOKUP(N7,Pointage[#All],2,FALSE)*O$2)</f>
        <v>0</v>
      </c>
      <c r="P7" s="16">
        <f t="shared" si="6"/>
        <v>0</v>
      </c>
      <c r="Q7" s="20"/>
      <c r="R7" s="15" t="str">
        <f t="shared" si="7"/>
        <v/>
      </c>
      <c r="S7" s="15">
        <f>IF(R7="",0,VLOOKUP(R7,Pointage[#All],2,FALSE)*S$2)</f>
        <v>0</v>
      </c>
      <c r="T7" s="24"/>
      <c r="U7" s="15" t="str">
        <f t="shared" si="8"/>
        <v/>
      </c>
      <c r="V7" s="15">
        <f>IF(U7="",0,VLOOKUP(U7,Pointage[#All],2,FALSE)*V$2)</f>
        <v>0</v>
      </c>
      <c r="W7" s="24"/>
      <c r="X7" s="15" t="str">
        <f t="shared" si="9"/>
        <v/>
      </c>
      <c r="Y7" s="15">
        <f>IF(X7="",0,VLOOKUP(X7,Pointage[#All],2,FALSE)*Y$2)</f>
        <v>0</v>
      </c>
      <c r="Z7" s="16">
        <f t="shared" si="10"/>
        <v>0</v>
      </c>
      <c r="AA7" s="20">
        <v>56.56</v>
      </c>
      <c r="AB7" s="15">
        <f t="shared" si="11"/>
        <v>2</v>
      </c>
      <c r="AC7" s="15">
        <f>IF(AB7="",0,VLOOKUP(AB7,Pointage[#All],2,FALSE)*AC$2)</f>
        <v>10</v>
      </c>
      <c r="AD7" s="24">
        <v>61.56</v>
      </c>
      <c r="AE7" s="15">
        <f t="shared" si="12"/>
        <v>2</v>
      </c>
      <c r="AF7" s="15">
        <f>IF(AE7="",0,VLOOKUP(AE7,Pointage[#All],2,FALSE)*AF$2)</f>
        <v>10</v>
      </c>
      <c r="AG7" s="24">
        <v>55.25</v>
      </c>
      <c r="AH7" s="15">
        <f t="shared" si="13"/>
        <v>2</v>
      </c>
      <c r="AI7" s="15">
        <f>IF(AH7="",0,VLOOKUP(AH7,Pointage[#All],2,FALSE)*AI$2)</f>
        <v>10</v>
      </c>
      <c r="AJ7" s="16">
        <f t="shared" si="14"/>
        <v>30</v>
      </c>
      <c r="AK7" s="20">
        <v>67.188000000000002</v>
      </c>
      <c r="AL7" s="15">
        <f t="shared" si="15"/>
        <v>3</v>
      </c>
      <c r="AM7" s="15">
        <f>IF(AL7="",0,VLOOKUP(AL7,Pointage[#All],2,FALSE)*AM$2)</f>
        <v>12</v>
      </c>
      <c r="AN7" s="24">
        <v>59.375</v>
      </c>
      <c r="AO7" s="15">
        <f t="shared" si="16"/>
        <v>3</v>
      </c>
      <c r="AP7" s="15">
        <f>IF(AO7="",0,VLOOKUP(AO7,Pointage[#All],2,FALSE)*AP$2)</f>
        <v>12</v>
      </c>
      <c r="AQ7" s="24">
        <v>61</v>
      </c>
      <c r="AR7" s="15">
        <f t="shared" si="17"/>
        <v>2</v>
      </c>
      <c r="AS7" s="15">
        <f>IF(AR7="",0,VLOOKUP(AR7,Pointage[#All],2,FALSE)*AS$2)</f>
        <v>15</v>
      </c>
      <c r="AT7" s="16">
        <f t="shared" si="18"/>
        <v>39</v>
      </c>
      <c r="AU7" s="20"/>
      <c r="AV7" s="15" t="str">
        <f t="shared" si="19"/>
        <v/>
      </c>
      <c r="AW7" s="15">
        <f>IF(AV7="",0,VLOOKUP(AV7,Pointage[#All],2,FALSE)*AW$2)</f>
        <v>0</v>
      </c>
      <c r="AX7" s="24"/>
      <c r="AY7" s="15" t="str">
        <f t="shared" si="20"/>
        <v/>
      </c>
      <c r="AZ7" s="15">
        <f>IF(AY7="",0,VLOOKUP(AY7,Pointage[#All],2,FALSE)*AZ$2)</f>
        <v>0</v>
      </c>
      <c r="BA7" s="24"/>
      <c r="BB7" s="15" t="str">
        <f t="shared" si="21"/>
        <v/>
      </c>
      <c r="BC7" s="15">
        <f>IF(BB7="",0,VLOOKUP(BB7,Pointage[#All],2,FALSE)*BC$2)</f>
        <v>0</v>
      </c>
      <c r="BD7" s="16">
        <f t="shared" si="22"/>
        <v>0</v>
      </c>
      <c r="BE7" s="20">
        <v>59.063000000000002</v>
      </c>
      <c r="BF7" s="15">
        <f t="shared" si="23"/>
        <v>5</v>
      </c>
      <c r="BG7" s="15">
        <f>IF(BF7="",0,VLOOKUP(BF7,Pointage[#All],2,FALSE)*BG$2)</f>
        <v>10</v>
      </c>
      <c r="BH7" s="24">
        <v>62.188000000000002</v>
      </c>
      <c r="BI7" s="15">
        <f t="shared" si="24"/>
        <v>4</v>
      </c>
      <c r="BJ7" s="15">
        <f>IF(BI7="",0,VLOOKUP(BI7,Pointage[#All],2,FALSE)*BJ$2)</f>
        <v>15</v>
      </c>
      <c r="BK7" s="24">
        <v>59.5</v>
      </c>
      <c r="BL7" s="15">
        <f t="shared" si="25"/>
        <v>5</v>
      </c>
      <c r="BM7" s="15">
        <f>IF(BL7="",0,VLOOKUP(BL7,Pointage[#All],2,FALSE)*BM$2)</f>
        <v>10</v>
      </c>
      <c r="BN7" s="16">
        <f t="shared" si="26"/>
        <v>43.75</v>
      </c>
      <c r="BO7" s="35"/>
      <c r="BP7" s="52">
        <f t="shared" si="27"/>
        <v>180.751</v>
      </c>
    </row>
    <row r="8" spans="1:68" ht="15.6" x14ac:dyDescent="0.3">
      <c r="A8" s="20"/>
      <c r="B8" s="19" t="s">
        <v>100</v>
      </c>
      <c r="C8" s="19" t="s">
        <v>103</v>
      </c>
      <c r="D8" s="14">
        <f t="shared" si="0"/>
        <v>45</v>
      </c>
      <c r="E8" s="15">
        <f t="shared" si="1"/>
        <v>6</v>
      </c>
      <c r="F8" s="15" t="str">
        <f t="shared" si="2"/>
        <v/>
      </c>
      <c r="G8" s="20">
        <v>65.313000000000002</v>
      </c>
      <c r="H8" s="15">
        <f t="shared" si="3"/>
        <v>3</v>
      </c>
      <c r="I8" s="15">
        <f>IF(H8="",0,VLOOKUP(H8,Pointage[#All],2,FALSE)*I$2)</f>
        <v>12</v>
      </c>
      <c r="J8" s="24">
        <v>64.063000000000002</v>
      </c>
      <c r="K8" s="15">
        <f t="shared" si="4"/>
        <v>2</v>
      </c>
      <c r="L8" s="15">
        <f>IF(K8="",0,VLOOKUP(K8,Pointage[#All],2,FALSE)*L$2)</f>
        <v>15</v>
      </c>
      <c r="M8" s="24">
        <v>62.5</v>
      </c>
      <c r="N8" s="15">
        <f t="shared" si="5"/>
        <v>1</v>
      </c>
      <c r="O8" s="15">
        <f>IF(N8="",0,VLOOKUP(N8,Pointage[#All],2,FALSE)*O$2)</f>
        <v>18</v>
      </c>
      <c r="P8" s="16">
        <f t="shared" si="6"/>
        <v>45</v>
      </c>
      <c r="Q8" s="20"/>
      <c r="R8" s="15" t="str">
        <f t="shared" si="7"/>
        <v/>
      </c>
      <c r="S8" s="15">
        <f>IF(R8="",0,VLOOKUP(R8,Pointage[#All],2,FALSE)*S$2)</f>
        <v>0</v>
      </c>
      <c r="T8" s="24"/>
      <c r="U8" s="15" t="str">
        <f t="shared" si="8"/>
        <v/>
      </c>
      <c r="V8" s="15">
        <f>IF(U8="",0,VLOOKUP(U8,Pointage[#All],2,FALSE)*V$2)</f>
        <v>0</v>
      </c>
      <c r="W8" s="24"/>
      <c r="X8" s="15" t="str">
        <f t="shared" si="9"/>
        <v/>
      </c>
      <c r="Y8" s="15">
        <f>IF(X8="",0,VLOOKUP(X8,Pointage[#All],2,FALSE)*Y$2)</f>
        <v>0</v>
      </c>
      <c r="Z8" s="16">
        <f t="shared" si="10"/>
        <v>0</v>
      </c>
      <c r="AA8" s="20"/>
      <c r="AB8" s="15" t="str">
        <f t="shared" si="11"/>
        <v/>
      </c>
      <c r="AC8" s="15">
        <f>IF(AB8="",0,VLOOKUP(AB8,Pointage[#All],2,FALSE)*AC$2)</f>
        <v>0</v>
      </c>
      <c r="AD8" s="24"/>
      <c r="AE8" s="15" t="str">
        <f t="shared" si="12"/>
        <v/>
      </c>
      <c r="AF8" s="15">
        <f>IF(AE8="",0,VLOOKUP(AE8,Pointage[#All],2,FALSE)*AF$2)</f>
        <v>0</v>
      </c>
      <c r="AG8" s="24"/>
      <c r="AH8" s="15" t="str">
        <f t="shared" si="13"/>
        <v/>
      </c>
      <c r="AI8" s="15">
        <f>IF(AH8="",0,VLOOKUP(AH8,Pointage[#All],2,FALSE)*AI$2)</f>
        <v>0</v>
      </c>
      <c r="AJ8" s="16">
        <f t="shared" si="14"/>
        <v>0</v>
      </c>
      <c r="AK8" s="20"/>
      <c r="AL8" s="15" t="str">
        <f t="shared" si="15"/>
        <v/>
      </c>
      <c r="AM8" s="15">
        <f>IF(AL8="",0,VLOOKUP(AL8,Pointage[#All],2,FALSE)*AM$2)</f>
        <v>0</v>
      </c>
      <c r="AN8" s="24"/>
      <c r="AO8" s="15" t="str">
        <f t="shared" si="16"/>
        <v/>
      </c>
      <c r="AP8" s="15">
        <f>IF(AO8="",0,VLOOKUP(AO8,Pointage[#All],2,FALSE)*AP$2)</f>
        <v>0</v>
      </c>
      <c r="AQ8" s="24"/>
      <c r="AR8" s="15" t="str">
        <f t="shared" si="17"/>
        <v/>
      </c>
      <c r="AS8" s="15">
        <f>IF(AR8="",0,VLOOKUP(AR8,Pointage[#All],2,FALSE)*AS$2)</f>
        <v>0</v>
      </c>
      <c r="AT8" s="16">
        <f t="shared" si="18"/>
        <v>0</v>
      </c>
      <c r="AU8" s="20"/>
      <c r="AV8" s="15" t="str">
        <f t="shared" si="19"/>
        <v/>
      </c>
      <c r="AW8" s="15">
        <f>IF(AV8="",0,VLOOKUP(AV8,Pointage[#All],2,FALSE)*AW$2)</f>
        <v>0</v>
      </c>
      <c r="AX8" s="24"/>
      <c r="AY8" s="15" t="str">
        <f t="shared" si="20"/>
        <v/>
      </c>
      <c r="AZ8" s="15">
        <f>IF(AY8="",0,VLOOKUP(AY8,Pointage[#All],2,FALSE)*AZ$2)</f>
        <v>0</v>
      </c>
      <c r="BA8" s="24"/>
      <c r="BB8" s="15" t="str">
        <f t="shared" si="21"/>
        <v/>
      </c>
      <c r="BC8" s="15">
        <f>IF(BB8="",0,VLOOKUP(BB8,Pointage[#All],2,FALSE)*BC$2)</f>
        <v>0</v>
      </c>
      <c r="BD8" s="16">
        <f t="shared" si="22"/>
        <v>0</v>
      </c>
      <c r="BE8" s="20"/>
      <c r="BF8" s="15" t="str">
        <f t="shared" si="23"/>
        <v/>
      </c>
      <c r="BG8" s="15">
        <f>IF(BF8="",0,VLOOKUP(BF8,Pointage[#All],2,FALSE)*BG$2)</f>
        <v>0</v>
      </c>
      <c r="BH8" s="24"/>
      <c r="BI8" s="15" t="str">
        <f t="shared" si="24"/>
        <v/>
      </c>
      <c r="BJ8" s="15">
        <f>IF(BI8="",0,VLOOKUP(BI8,Pointage[#All],2,FALSE)*BJ$2)</f>
        <v>0</v>
      </c>
      <c r="BK8" s="24"/>
      <c r="BL8" s="15" t="str">
        <f t="shared" si="25"/>
        <v/>
      </c>
      <c r="BM8" s="15">
        <f>IF(BL8="",0,VLOOKUP(BL8,Pointage[#All],2,FALSE)*BM$2)</f>
        <v>0</v>
      </c>
      <c r="BN8" s="16">
        <f t="shared" si="26"/>
        <v>0</v>
      </c>
      <c r="BO8" s="61"/>
      <c r="BP8" s="52">
        <f t="shared" si="27"/>
        <v>0</v>
      </c>
    </row>
    <row r="9" spans="1:68" x14ac:dyDescent="0.3">
      <c r="A9" s="20">
        <v>1430</v>
      </c>
      <c r="B9" s="19" t="s">
        <v>170</v>
      </c>
      <c r="C9" s="19" t="s">
        <v>171</v>
      </c>
      <c r="D9" s="14">
        <f t="shared" si="0"/>
        <v>110.75</v>
      </c>
      <c r="E9" s="15">
        <f t="shared" si="1"/>
        <v>5</v>
      </c>
      <c r="F9" s="15" t="str">
        <f t="shared" si="2"/>
        <v/>
      </c>
      <c r="G9" s="20"/>
      <c r="H9" s="15" t="str">
        <f t="shared" si="3"/>
        <v/>
      </c>
      <c r="I9" s="15">
        <f>IF(H9="",0,VLOOKUP(H9,Pointage[#All],2,FALSE)*I$2)</f>
        <v>0</v>
      </c>
      <c r="J9" s="24"/>
      <c r="K9" s="15" t="str">
        <f t="shared" si="4"/>
        <v/>
      </c>
      <c r="L9" s="15">
        <f>IF(K9="",0,VLOOKUP(K9,Pointage[#All],2,FALSE)*L$2)</f>
        <v>0</v>
      </c>
      <c r="M9" s="24"/>
      <c r="N9" s="15" t="str">
        <f t="shared" si="5"/>
        <v/>
      </c>
      <c r="O9" s="15">
        <f>IF(N9="",0,VLOOKUP(N9,Pointage[#All],2,FALSE)*O$2)</f>
        <v>0</v>
      </c>
      <c r="P9" s="16">
        <f t="shared" si="6"/>
        <v>0</v>
      </c>
      <c r="Q9" s="20"/>
      <c r="R9" s="15" t="str">
        <f t="shared" si="7"/>
        <v/>
      </c>
      <c r="S9" s="15">
        <f>IF(R9="",0,VLOOKUP(R9,Pointage[#All],2,FALSE)*S$2)</f>
        <v>0</v>
      </c>
      <c r="T9" s="24"/>
      <c r="U9" s="15" t="str">
        <f t="shared" si="8"/>
        <v/>
      </c>
      <c r="V9" s="15">
        <f>IF(U9="",0,VLOOKUP(U9,Pointage[#All],2,FALSE)*V$2)</f>
        <v>0</v>
      </c>
      <c r="W9" s="24"/>
      <c r="X9" s="15" t="str">
        <f t="shared" si="9"/>
        <v/>
      </c>
      <c r="Y9" s="15">
        <f>IF(X9="",0,VLOOKUP(X9,Pointage[#All],2,FALSE)*Y$2)</f>
        <v>0</v>
      </c>
      <c r="Z9" s="16">
        <f t="shared" si="10"/>
        <v>0</v>
      </c>
      <c r="AA9" s="20"/>
      <c r="AB9" s="15" t="str">
        <f t="shared" si="11"/>
        <v/>
      </c>
      <c r="AC9" s="15">
        <f>IF(AB9="",0,VLOOKUP(AB9,Pointage[#All],2,FALSE)*AC$2)</f>
        <v>0</v>
      </c>
      <c r="AD9" s="24"/>
      <c r="AE9" s="15" t="str">
        <f t="shared" si="12"/>
        <v/>
      </c>
      <c r="AF9" s="15">
        <f>IF(AE9="",0,VLOOKUP(AE9,Pointage[#All],2,FALSE)*AF$2)</f>
        <v>0</v>
      </c>
      <c r="AG9" s="24"/>
      <c r="AH9" s="15" t="str">
        <f t="shared" si="13"/>
        <v/>
      </c>
      <c r="AI9" s="15">
        <f>IF(AH9="",0,VLOOKUP(AH9,Pointage[#All],2,FALSE)*AI$2)</f>
        <v>0</v>
      </c>
      <c r="AJ9" s="16">
        <f t="shared" si="14"/>
        <v>0</v>
      </c>
      <c r="AK9" s="20">
        <v>69.375</v>
      </c>
      <c r="AL9" s="15">
        <f t="shared" si="15"/>
        <v>2</v>
      </c>
      <c r="AM9" s="15">
        <f>IF(AL9="",0,VLOOKUP(AL9,Pointage[#All],2,FALSE)*AM$2)</f>
        <v>15</v>
      </c>
      <c r="AN9" s="24">
        <v>65</v>
      </c>
      <c r="AO9" s="15">
        <f t="shared" si="16"/>
        <v>2</v>
      </c>
      <c r="AP9" s="15">
        <f>IF(AO9="",0,VLOOKUP(AO9,Pointage[#All],2,FALSE)*AP$2)</f>
        <v>15</v>
      </c>
      <c r="AQ9" s="24">
        <v>54.75</v>
      </c>
      <c r="AR9" s="15">
        <f t="shared" si="17"/>
        <v>3</v>
      </c>
      <c r="AS9" s="15">
        <f>IF(AR9="",0,VLOOKUP(AR9,Pointage[#All],2,FALSE)*AS$2)</f>
        <v>12</v>
      </c>
      <c r="AT9" s="16">
        <f t="shared" si="18"/>
        <v>42</v>
      </c>
      <c r="AU9" s="20"/>
      <c r="AV9" s="15" t="str">
        <f t="shared" si="19"/>
        <v/>
      </c>
      <c r="AW9" s="15">
        <f>IF(AV9="",0,VLOOKUP(AV9,Pointage[#All],2,FALSE)*AW$2)</f>
        <v>0</v>
      </c>
      <c r="AX9" s="24"/>
      <c r="AY9" s="15" t="str">
        <f t="shared" si="20"/>
        <v/>
      </c>
      <c r="AZ9" s="15">
        <f>IF(AY9="",0,VLOOKUP(AY9,Pointage[#All],2,FALSE)*AZ$2)</f>
        <v>0</v>
      </c>
      <c r="BA9" s="24"/>
      <c r="BB9" s="15" t="str">
        <f t="shared" si="21"/>
        <v/>
      </c>
      <c r="BC9" s="15">
        <f>IF(BB9="",0,VLOOKUP(BB9,Pointage[#All],2,FALSE)*BC$2)</f>
        <v>0</v>
      </c>
      <c r="BD9" s="16">
        <f t="shared" si="22"/>
        <v>0</v>
      </c>
      <c r="BE9" s="20">
        <v>60.938000000000002</v>
      </c>
      <c r="BF9" s="15">
        <f t="shared" si="23"/>
        <v>3</v>
      </c>
      <c r="BG9" s="15">
        <f>IF(BF9="",0,VLOOKUP(BF9,Pointage[#All],2,FALSE)*BG$2)</f>
        <v>20</v>
      </c>
      <c r="BH9" s="24">
        <v>62.813000000000002</v>
      </c>
      <c r="BI9" s="15">
        <f t="shared" si="24"/>
        <v>3</v>
      </c>
      <c r="BJ9" s="15">
        <f>IF(BI9="",0,VLOOKUP(BI9,Pointage[#All],2,FALSE)*BJ$2)</f>
        <v>20</v>
      </c>
      <c r="BK9" s="24">
        <v>60</v>
      </c>
      <c r="BL9" s="15">
        <f t="shared" si="25"/>
        <v>4</v>
      </c>
      <c r="BM9" s="15">
        <f>IF(BL9="",0,VLOOKUP(BL9,Pointage[#All],2,FALSE)*BM$2)</f>
        <v>15</v>
      </c>
      <c r="BN9" s="16">
        <f t="shared" si="26"/>
        <v>68.75</v>
      </c>
      <c r="BO9" s="37"/>
      <c r="BP9" s="52">
        <f t="shared" si="27"/>
        <v>183.751</v>
      </c>
    </row>
    <row r="10" spans="1:68" x14ac:dyDescent="0.3">
      <c r="A10" s="20"/>
      <c r="B10" s="19" t="s">
        <v>136</v>
      </c>
      <c r="C10" s="19" t="s">
        <v>72</v>
      </c>
      <c r="D10" s="14">
        <f t="shared" si="0"/>
        <v>36</v>
      </c>
      <c r="E10" s="15">
        <f t="shared" si="1"/>
        <v>7</v>
      </c>
      <c r="F10" s="15" t="str">
        <f t="shared" si="2"/>
        <v/>
      </c>
      <c r="G10" s="20"/>
      <c r="H10" s="15" t="str">
        <f t="shared" si="3"/>
        <v/>
      </c>
      <c r="I10" s="15">
        <f>IF(H10="",0,VLOOKUP(H10,Pointage[#All],2,FALSE)*I$2)</f>
        <v>0</v>
      </c>
      <c r="J10" s="24"/>
      <c r="K10" s="15" t="str">
        <f t="shared" si="4"/>
        <v/>
      </c>
      <c r="L10" s="15">
        <f>IF(K10="",0,VLOOKUP(K10,Pointage[#All],2,FALSE)*L$2)</f>
        <v>0</v>
      </c>
      <c r="M10" s="24"/>
      <c r="N10" s="15" t="str">
        <f t="shared" si="5"/>
        <v/>
      </c>
      <c r="O10" s="15">
        <f>IF(N10="",0,VLOOKUP(N10,Pointage[#All],2,FALSE)*O$2)</f>
        <v>0</v>
      </c>
      <c r="P10" s="16">
        <f t="shared" si="6"/>
        <v>0</v>
      </c>
      <c r="Q10" s="20">
        <v>56.875</v>
      </c>
      <c r="R10" s="15">
        <f t="shared" si="7"/>
        <v>3</v>
      </c>
      <c r="S10" s="15">
        <f>IF(R10="",0,VLOOKUP(R10,Pointage[#All],2,FALSE)*S$2)</f>
        <v>12</v>
      </c>
      <c r="T10" s="24">
        <v>69.375</v>
      </c>
      <c r="U10" s="15">
        <f t="shared" si="8"/>
        <v>3</v>
      </c>
      <c r="V10" s="15">
        <f>IF(U10="",0,VLOOKUP(U10,Pointage[#All],2,FALSE)*V$2)</f>
        <v>12</v>
      </c>
      <c r="W10" s="24">
        <v>62</v>
      </c>
      <c r="X10" s="15">
        <f t="shared" si="9"/>
        <v>3</v>
      </c>
      <c r="Y10" s="15">
        <f>IF(X10="",0,VLOOKUP(X10,Pointage[#All],2,FALSE)*Y$2)</f>
        <v>12</v>
      </c>
      <c r="Z10" s="16">
        <f t="shared" si="10"/>
        <v>36</v>
      </c>
      <c r="AA10" s="20"/>
      <c r="AB10" s="15" t="str">
        <f t="shared" si="11"/>
        <v/>
      </c>
      <c r="AC10" s="15">
        <f>IF(AB10="",0,VLOOKUP(AB10,Pointage[#All],2,FALSE)*AC$2)</f>
        <v>0</v>
      </c>
      <c r="AD10" s="24"/>
      <c r="AE10" s="15" t="str">
        <f t="shared" si="12"/>
        <v/>
      </c>
      <c r="AF10" s="15">
        <f>IF(AE10="",0,VLOOKUP(AE10,Pointage[#All],2,FALSE)*AF$2)</f>
        <v>0</v>
      </c>
      <c r="AG10" s="24"/>
      <c r="AH10" s="15" t="str">
        <f t="shared" si="13"/>
        <v/>
      </c>
      <c r="AI10" s="15">
        <f>IF(AH10="",0,VLOOKUP(AH10,Pointage[#All],2,FALSE)*AI$2)</f>
        <v>0</v>
      </c>
      <c r="AJ10" s="16">
        <f t="shared" si="14"/>
        <v>0</v>
      </c>
      <c r="AK10" s="20"/>
      <c r="AL10" s="15" t="str">
        <f t="shared" si="15"/>
        <v/>
      </c>
      <c r="AM10" s="15">
        <f>IF(AL10="",0,VLOOKUP(AL10,Pointage[#All],2,FALSE)*AM$2)</f>
        <v>0</v>
      </c>
      <c r="AN10" s="24"/>
      <c r="AO10" s="15" t="str">
        <f t="shared" si="16"/>
        <v/>
      </c>
      <c r="AP10" s="15">
        <f>IF(AO10="",0,VLOOKUP(AO10,Pointage[#All],2,FALSE)*AP$2)</f>
        <v>0</v>
      </c>
      <c r="AQ10" s="24"/>
      <c r="AR10" s="15" t="str">
        <f t="shared" si="17"/>
        <v/>
      </c>
      <c r="AS10" s="15">
        <f>IF(AR10="",0,VLOOKUP(AR10,Pointage[#All],2,FALSE)*AS$2)</f>
        <v>0</v>
      </c>
      <c r="AT10" s="16">
        <f t="shared" si="18"/>
        <v>0</v>
      </c>
      <c r="AU10" s="20"/>
      <c r="AV10" s="15" t="str">
        <f t="shared" si="19"/>
        <v/>
      </c>
      <c r="AW10" s="15">
        <f>IF(AV10="",0,VLOOKUP(AV10,Pointage[#All],2,FALSE)*AW$2)</f>
        <v>0</v>
      </c>
      <c r="AX10" s="24"/>
      <c r="AY10" s="15" t="str">
        <f t="shared" si="20"/>
        <v/>
      </c>
      <c r="AZ10" s="15">
        <f>IF(AY10="",0,VLOOKUP(AY10,Pointage[#All],2,FALSE)*AZ$2)</f>
        <v>0</v>
      </c>
      <c r="BA10" s="24"/>
      <c r="BB10" s="15" t="str">
        <f t="shared" si="21"/>
        <v/>
      </c>
      <c r="BC10" s="15">
        <f>IF(BB10="",0,VLOOKUP(BB10,Pointage[#All],2,FALSE)*BC$2)</f>
        <v>0</v>
      </c>
      <c r="BD10" s="16">
        <f t="shared" si="22"/>
        <v>0</v>
      </c>
      <c r="BE10" s="20"/>
      <c r="BF10" s="15" t="str">
        <f t="shared" si="23"/>
        <v/>
      </c>
      <c r="BG10" s="15">
        <f>IF(BF10="",0,VLOOKUP(BF10,Pointage[#All],2,FALSE)*BG$2)</f>
        <v>0</v>
      </c>
      <c r="BH10" s="24"/>
      <c r="BI10" s="15" t="str">
        <f t="shared" si="24"/>
        <v/>
      </c>
      <c r="BJ10" s="15">
        <f>IF(BI10="",0,VLOOKUP(BI10,Pointage[#All],2,FALSE)*BJ$2)</f>
        <v>0</v>
      </c>
      <c r="BK10" s="24"/>
      <c r="BL10" s="15" t="str">
        <f t="shared" si="25"/>
        <v/>
      </c>
      <c r="BM10" s="15">
        <f>IF(BL10="",0,VLOOKUP(BL10,Pointage[#All],2,FALSE)*BM$2)</f>
        <v>0</v>
      </c>
      <c r="BN10" s="16">
        <f t="shared" si="26"/>
        <v>0</v>
      </c>
      <c r="BO10" s="36"/>
      <c r="BP10" s="52">
        <f t="shared" si="27"/>
        <v>0</v>
      </c>
    </row>
    <row r="11" spans="1:68" x14ac:dyDescent="0.3">
      <c r="A11" s="20"/>
      <c r="B11" s="19"/>
      <c r="C11" s="19"/>
      <c r="D11" s="14">
        <f t="shared" ref="D11:D24" si="28">P11+Z11++AJ11+AT11+BD11+BN11</f>
        <v>0</v>
      </c>
      <c r="E11" s="15" t="str">
        <f t="shared" ref="E11:E20" si="29">IF(D11=0,"",RANK(D11,D$4:D$24,0))</f>
        <v/>
      </c>
      <c r="F11" s="15" t="str">
        <f t="shared" ref="F11:F20" si="30">IF(E11=1,"Or",IF(E11=2,"Argent",IF(E11=3,"Bronze","")))</f>
        <v/>
      </c>
      <c r="G11" s="20"/>
      <c r="H11" s="15" t="str">
        <f t="shared" ref="H11:H24" si="31">IF(G11=0,"",IF(COUNTIF(G$4:G$24,"&gt;0")&gt;1,RANK(G11,G$4:G$24,0),IF(G11&gt;=63,1,IF(AND(G11&gt;=60,G11&lt;=62.9),2,3))))</f>
        <v/>
      </c>
      <c r="I11" s="15">
        <f>IF(H11="",0,VLOOKUP(H11,Pointage[#All],2,FALSE)*I$2)</f>
        <v>0</v>
      </c>
      <c r="J11" s="24"/>
      <c r="K11" s="15" t="str">
        <f t="shared" ref="K11:K24" si="32">IF(J11=0,"",IF(COUNTIF(J$4:J$24,"&gt;0")&gt;1,RANK(J11,J$4:J$24,0),IF(J11&gt;=63,1,IF(AND(J11&gt;=60,J11&lt;=62.9),2,3))))</f>
        <v/>
      </c>
      <c r="L11" s="15">
        <f>IF(K11="",0,VLOOKUP(K11,Pointage[#All],2,FALSE)*L$2)</f>
        <v>0</v>
      </c>
      <c r="M11" s="24"/>
      <c r="N11" s="15" t="str">
        <f t="shared" ref="N11:N24" si="33">IF(M11=0,"",IF(COUNTIF(M$4:M$24,"&gt;0")&gt;1,RANK(M11,M$4:M$24,0),IF(M11&gt;=63,1,IF(AND(M11&gt;=60,M11&lt;=62.9),2,3))))</f>
        <v/>
      </c>
      <c r="O11" s="15">
        <f>IF(N11="",0,VLOOKUP(N11,Pointage[#All],2,FALSE)*O$2)</f>
        <v>0</v>
      </c>
      <c r="P11" s="16">
        <f t="shared" ref="P11:P24" si="34">IF(I11="","",I11+L11+O11)</f>
        <v>0</v>
      </c>
      <c r="Q11" s="20"/>
      <c r="R11" s="15" t="str">
        <f t="shared" ref="R11:R24" si="35">IF(Q11=0,"",IF(COUNTIF(Q$4:Q$24,"&gt;0")&gt;1,RANK(Q11,Q$4:Q$24,0),IF(Q11&gt;=63,1,IF(AND(Q11&gt;=60,Q11&lt;=62.9),2,3))))</f>
        <v/>
      </c>
      <c r="S11" s="15">
        <f>IF(R11="",0,VLOOKUP(R11,Pointage[#All],2,FALSE)*S$2)</f>
        <v>0</v>
      </c>
      <c r="T11" s="24"/>
      <c r="U11" s="15" t="str">
        <f t="shared" ref="U11:U24" si="36">IF(T11=0,"",IF(COUNTIF(T$4:T$24,"&gt;0")&gt;1,RANK(T11,T$4:T$24,0),IF(T11&gt;=63,1,IF(AND(T11&gt;=60,T11&lt;=62.9),2,3))))</f>
        <v/>
      </c>
      <c r="V11" s="15">
        <f>IF(U11="",0,VLOOKUP(U11,Pointage[#All],2,FALSE)*V$2)</f>
        <v>0</v>
      </c>
      <c r="W11" s="24"/>
      <c r="X11" s="15" t="str">
        <f t="shared" ref="X11:X24" si="37">IF(W11=0,"",IF(COUNTIF(W$4:W$24,"&gt;0")&gt;1,RANK(W11,W$4:W$24,0),IF(W11&gt;=63,1,IF(AND(W11&gt;=60,W11&lt;=62.9),2,3))))</f>
        <v/>
      </c>
      <c r="Y11" s="15">
        <f>IF(X11="",0,VLOOKUP(X11,Pointage[#All],2,FALSE)*Y$2)</f>
        <v>0</v>
      </c>
      <c r="Z11" s="16">
        <f t="shared" ref="Z11:Z24" si="38">IF(S11="","",S11+V11+Y11)</f>
        <v>0</v>
      </c>
      <c r="AA11" s="20"/>
      <c r="AB11" s="15" t="str">
        <f t="shared" ref="AB11:AB24" si="39">IF(AA11=0,"",IF(COUNTIF(AA$4:AA$24,"&gt;0")&gt;1,RANK(AA11,AA$4:AA$24,0),IF(AA11&gt;=63,1,IF(AND(AA11&gt;=60,AA11&lt;=62.9),2,3))))</f>
        <v/>
      </c>
      <c r="AC11" s="15">
        <f>IF(AB11="",0,VLOOKUP(AB11,Pointage[#All],2,FALSE)*AC$2)</f>
        <v>0</v>
      </c>
      <c r="AD11" s="24"/>
      <c r="AE11" s="15" t="str">
        <f t="shared" ref="AE11:AE24" si="40">IF(AD11=0,"",IF(COUNTIF(AD$4:AD$24,"&gt;0")&gt;1,RANK(AD11,AD$4:AD$24,0),IF(AD11&gt;=63,1,IF(AND(AD11&gt;=60,AD11&lt;=62.9),2,3))))</f>
        <v/>
      </c>
      <c r="AF11" s="15">
        <f>IF(AE11="",0,VLOOKUP(AE11,Pointage[#All],2,FALSE)*AF$2)</f>
        <v>0</v>
      </c>
      <c r="AG11" s="24"/>
      <c r="AH11" s="15" t="str">
        <f t="shared" ref="AH11:AH24" si="41">IF(AG11=0,"",IF(COUNTIF(AG$4:AG$24,"&gt;0")&gt;1,RANK(AG11,AG$4:AG$24,0),IF(AG11&gt;=63,1,IF(AND(AG11&gt;=60,AG11&lt;=62.9),2,3))))</f>
        <v/>
      </c>
      <c r="AI11" s="15">
        <f>IF(AH11="",0,VLOOKUP(AH11,Pointage[#All],2,FALSE)*AI$2)</f>
        <v>0</v>
      </c>
      <c r="AJ11" s="16">
        <f t="shared" ref="AJ11:AJ24" si="42">IF(AC11="","",AC11+AF11+AI11)</f>
        <v>0</v>
      </c>
      <c r="AK11" s="20"/>
      <c r="AL11" s="15" t="str">
        <f t="shared" ref="AL11:AL24" si="43">IF(AK11=0,"",IF(COUNTIF(AK$4:AK$24,"&gt;0")&gt;1,RANK(AK11,AK$4:AK$24,0),IF(AK11&gt;=63,1,IF(AND(AK11&gt;=60,AK11&lt;=62.9),2,3))))</f>
        <v/>
      </c>
      <c r="AM11" s="15">
        <f>IF(AL11="",0,VLOOKUP(AL11,Pointage[#All],2,FALSE)*AM$2)</f>
        <v>0</v>
      </c>
      <c r="AN11" s="24"/>
      <c r="AO11" s="15" t="str">
        <f t="shared" ref="AO11:AO24" si="44">IF(AN11=0,"",IF(COUNTIF(AN$4:AN$24,"&gt;0")&gt;1,RANK(AN11,AN$4:AN$24,0),IF(AN11&gt;=63,1,IF(AND(AN11&gt;=60,AN11&lt;=62.9),2,3))))</f>
        <v/>
      </c>
      <c r="AP11" s="15">
        <f>IF(AO11="",0,VLOOKUP(AO11,Pointage[#All],2,FALSE)*AP$2)</f>
        <v>0</v>
      </c>
      <c r="AQ11" s="24"/>
      <c r="AR11" s="15" t="str">
        <f t="shared" ref="AR11:AR24" si="45">IF(AQ11=0,"",IF(COUNTIF(AQ$4:AQ$24,"&gt;0")&gt;1,RANK(AQ11,AQ$4:AQ$24,0),IF(AQ11&gt;=63,1,IF(AND(AQ11&gt;=60,AQ11&lt;=62.9),2,3))))</f>
        <v/>
      </c>
      <c r="AS11" s="15">
        <f>IF(AR11="",0,VLOOKUP(AR11,Pointage[#All],2,FALSE)*AS$2)</f>
        <v>0</v>
      </c>
      <c r="AT11" s="16">
        <f t="shared" ref="AT11:AT24" si="46">IF(AM11="","",AM11+AP11+AS11)</f>
        <v>0</v>
      </c>
      <c r="AU11" s="20"/>
      <c r="AV11" s="15" t="str">
        <f t="shared" ref="AV11:AV24" si="47">IF(AU11=0,"",IF(COUNTIF(AU$4:AU$24,"&gt;0")&gt;1,RANK(AU11,AU$4:AU$24,0),IF(AU11&gt;=63,1,IF(AND(AU11&gt;=60,AU11&lt;=62.9),2,3))))</f>
        <v/>
      </c>
      <c r="AW11" s="15">
        <f>IF(AV11="",0,VLOOKUP(AV11,Pointage[#All],2,FALSE)*AW$2)</f>
        <v>0</v>
      </c>
      <c r="AX11" s="24"/>
      <c r="AY11" s="15" t="str">
        <f t="shared" ref="AY11:AY24" si="48">IF(AX11=0,"",IF(COUNTIF(AX$4:AX$24,"&gt;0")&gt;1,RANK(AX11,AX$4:AX$24,0),IF(AX11&gt;=63,1,IF(AND(AX11&gt;=60,AX11&lt;=62.9),2,3))))</f>
        <v/>
      </c>
      <c r="AZ11" s="15">
        <f>IF(AY11="",0,VLOOKUP(AY11,Pointage[#All],2,FALSE)*AZ$2)</f>
        <v>0</v>
      </c>
      <c r="BA11" s="24"/>
      <c r="BB11" s="15" t="str">
        <f t="shared" ref="BB11:BB24" si="49">IF(BA11=0,"",IF(COUNTIF(BA$4:BA$24,"&gt;0")&gt;1,RANK(BA11,BA$4:BA$24,0),IF(BA11&gt;=63,1,IF(AND(BA11&gt;=60,BA11&lt;=62.9),2,3))))</f>
        <v/>
      </c>
      <c r="BC11" s="15">
        <f>IF(BB11="",0,VLOOKUP(BB11,Pointage[#All],2,FALSE)*BC$2)</f>
        <v>0</v>
      </c>
      <c r="BD11" s="16">
        <f t="shared" ref="BD11:BD24" si="50">IF(AW11="","",AW11+AZ11+BC11)</f>
        <v>0</v>
      </c>
      <c r="BE11" s="20"/>
      <c r="BF11" s="15" t="str">
        <f t="shared" ref="BF11:BF24" si="51">IF(BE11=0,"",IF(COUNTIF(BE$4:BE$24,"&gt;0")&gt;1,RANK(BE11,BE$4:BE$24,0),IF(BE11&gt;=63,1,IF(AND(BE11&gt;=60,BE11&lt;=62.9),2,3))))</f>
        <v/>
      </c>
      <c r="BG11" s="15">
        <f>IF(BF11="",0,VLOOKUP(BF11,Pointage[#All],2,FALSE)*BG$2)</f>
        <v>0</v>
      </c>
      <c r="BH11" s="24"/>
      <c r="BI11" s="15" t="str">
        <f t="shared" ref="BI11:BI24" si="52">IF(BH11=0,"",IF(COUNTIF(BH$4:BH$24,"&gt;0")&gt;1,RANK(BH11,BH$4:BH$24,0),IF(BH11&gt;=63,1,IF(AND(BH11&gt;=60,BH11&lt;=62.9),2,3))))</f>
        <v/>
      </c>
      <c r="BJ11" s="15">
        <f>IF(BI11="",0,VLOOKUP(BI11,Pointage[#All],2,FALSE)*BJ$2)</f>
        <v>0</v>
      </c>
      <c r="BK11" s="24"/>
      <c r="BL11" s="15" t="str">
        <f t="shared" ref="BL11:BL24" si="53">IF(BK11=0,"",IF(COUNTIF(BK$4:BK$24,"&gt;0")&gt;1,RANK(BK11,BK$4:BK$24,0),IF(BK11&gt;=63,1,IF(AND(BK11&gt;=60,BK11&lt;=62.9),2,3))))</f>
        <v/>
      </c>
      <c r="BM11" s="15">
        <f>IF(BL11="",0,VLOOKUP(BL11,Pointage[#All],2,FALSE)*BM$2)</f>
        <v>0</v>
      </c>
      <c r="BN11" s="16">
        <f t="shared" ref="BN11:BN24" si="54">IF(BG11="","",BG11+BJ11+BM11)*1.25</f>
        <v>0</v>
      </c>
      <c r="BO11" s="36"/>
      <c r="BP11" s="52">
        <f t="shared" ref="BP11:BP55" si="55">BE11+BH11+BK11</f>
        <v>0</v>
      </c>
    </row>
    <row r="12" spans="1:68" x14ac:dyDescent="0.3">
      <c r="A12" s="20"/>
      <c r="B12" s="19"/>
      <c r="C12" s="19"/>
      <c r="D12" s="14">
        <f t="shared" si="28"/>
        <v>0</v>
      </c>
      <c r="E12" s="15" t="str">
        <f t="shared" si="29"/>
        <v/>
      </c>
      <c r="F12" s="15" t="str">
        <f t="shared" si="30"/>
        <v/>
      </c>
      <c r="G12" s="20"/>
      <c r="H12" s="15" t="str">
        <f t="shared" si="31"/>
        <v/>
      </c>
      <c r="I12" s="15">
        <f>IF(H12="",0,VLOOKUP(H12,Pointage[#All],2,FALSE)*I$2)</f>
        <v>0</v>
      </c>
      <c r="J12" s="24"/>
      <c r="K12" s="15" t="str">
        <f t="shared" si="32"/>
        <v/>
      </c>
      <c r="L12" s="15">
        <f>IF(K12="",0,VLOOKUP(K12,Pointage[#All],2,FALSE)*L$2)</f>
        <v>0</v>
      </c>
      <c r="M12" s="24"/>
      <c r="N12" s="15" t="str">
        <f t="shared" si="33"/>
        <v/>
      </c>
      <c r="O12" s="15">
        <f>IF(N12="",0,VLOOKUP(N12,Pointage[#All],2,FALSE)*O$2)</f>
        <v>0</v>
      </c>
      <c r="P12" s="16">
        <f t="shared" si="34"/>
        <v>0</v>
      </c>
      <c r="Q12" s="20"/>
      <c r="R12" s="15" t="str">
        <f t="shared" si="35"/>
        <v/>
      </c>
      <c r="S12" s="15">
        <f>IF(R12="",0,VLOOKUP(R12,Pointage[#All],2,FALSE)*S$2)</f>
        <v>0</v>
      </c>
      <c r="T12" s="24"/>
      <c r="U12" s="15" t="str">
        <f t="shared" si="36"/>
        <v/>
      </c>
      <c r="V12" s="15">
        <f>IF(U12="",0,VLOOKUP(U12,Pointage[#All],2,FALSE)*V$2)</f>
        <v>0</v>
      </c>
      <c r="W12" s="24"/>
      <c r="X12" s="15" t="str">
        <f t="shared" si="37"/>
        <v/>
      </c>
      <c r="Y12" s="15">
        <f>IF(X12="",0,VLOOKUP(X12,Pointage[#All],2,FALSE)*Y$2)</f>
        <v>0</v>
      </c>
      <c r="Z12" s="16">
        <f t="shared" si="38"/>
        <v>0</v>
      </c>
      <c r="AA12" s="20"/>
      <c r="AB12" s="15" t="str">
        <f t="shared" si="39"/>
        <v/>
      </c>
      <c r="AC12" s="15">
        <f>IF(AB12="",0,VLOOKUP(AB12,Pointage[#All],2,FALSE)*AC$2)</f>
        <v>0</v>
      </c>
      <c r="AD12" s="24"/>
      <c r="AE12" s="15" t="str">
        <f t="shared" si="40"/>
        <v/>
      </c>
      <c r="AF12" s="15">
        <f>IF(AE12="",0,VLOOKUP(AE12,Pointage[#All],2,FALSE)*AF$2)</f>
        <v>0</v>
      </c>
      <c r="AG12" s="24"/>
      <c r="AH12" s="15" t="str">
        <f t="shared" si="41"/>
        <v/>
      </c>
      <c r="AI12" s="15">
        <f>IF(AH12="",0,VLOOKUP(AH12,Pointage[#All],2,FALSE)*AI$2)</f>
        <v>0</v>
      </c>
      <c r="AJ12" s="16">
        <f t="shared" si="42"/>
        <v>0</v>
      </c>
      <c r="AK12" s="20"/>
      <c r="AL12" s="15" t="str">
        <f t="shared" si="43"/>
        <v/>
      </c>
      <c r="AM12" s="15">
        <f>IF(AL12="",0,VLOOKUP(AL12,Pointage[#All],2,FALSE)*AM$2)</f>
        <v>0</v>
      </c>
      <c r="AN12" s="24"/>
      <c r="AO12" s="15" t="str">
        <f t="shared" si="44"/>
        <v/>
      </c>
      <c r="AP12" s="15">
        <f>IF(AO12="",0,VLOOKUP(AO12,Pointage[#All],2,FALSE)*AP$2)</f>
        <v>0</v>
      </c>
      <c r="AQ12" s="24"/>
      <c r="AR12" s="15" t="str">
        <f t="shared" si="45"/>
        <v/>
      </c>
      <c r="AS12" s="15">
        <f>IF(AR12="",0,VLOOKUP(AR12,Pointage[#All],2,FALSE)*AS$2)</f>
        <v>0</v>
      </c>
      <c r="AT12" s="16">
        <f t="shared" si="46"/>
        <v>0</v>
      </c>
      <c r="AU12" s="20"/>
      <c r="AV12" s="15" t="str">
        <f t="shared" si="47"/>
        <v/>
      </c>
      <c r="AW12" s="15">
        <f>IF(AV12="",0,VLOOKUP(AV12,Pointage[#All],2,FALSE)*AW$2)</f>
        <v>0</v>
      </c>
      <c r="AX12" s="24"/>
      <c r="AY12" s="15" t="str">
        <f t="shared" si="48"/>
        <v/>
      </c>
      <c r="AZ12" s="15">
        <f>IF(AY12="",0,VLOOKUP(AY12,Pointage[#All],2,FALSE)*AZ$2)</f>
        <v>0</v>
      </c>
      <c r="BA12" s="24"/>
      <c r="BB12" s="15" t="str">
        <f t="shared" si="49"/>
        <v/>
      </c>
      <c r="BC12" s="15">
        <f>IF(BB12="",0,VLOOKUP(BB12,Pointage[#All],2,FALSE)*BC$2)</f>
        <v>0</v>
      </c>
      <c r="BD12" s="16">
        <f t="shared" si="50"/>
        <v>0</v>
      </c>
      <c r="BE12" s="20"/>
      <c r="BF12" s="15" t="str">
        <f t="shared" si="51"/>
        <v/>
      </c>
      <c r="BG12" s="15">
        <f>IF(BF12="",0,VLOOKUP(BF12,Pointage[#All],2,FALSE)*BG$2)</f>
        <v>0</v>
      </c>
      <c r="BH12" s="24"/>
      <c r="BI12" s="15" t="str">
        <f t="shared" si="52"/>
        <v/>
      </c>
      <c r="BJ12" s="15">
        <f>IF(BI12="",0,VLOOKUP(BI12,Pointage[#All],2,FALSE)*BJ$2)</f>
        <v>0</v>
      </c>
      <c r="BK12" s="24"/>
      <c r="BL12" s="15" t="str">
        <f t="shared" si="53"/>
        <v/>
      </c>
      <c r="BM12" s="15">
        <f>IF(BL12="",0,VLOOKUP(BL12,Pointage[#All],2,FALSE)*BM$2)</f>
        <v>0</v>
      </c>
      <c r="BN12" s="16">
        <f t="shared" si="54"/>
        <v>0</v>
      </c>
      <c r="BO12" s="36"/>
      <c r="BP12" s="52">
        <f t="shared" si="55"/>
        <v>0</v>
      </c>
    </row>
    <row r="13" spans="1:68" x14ac:dyDescent="0.3">
      <c r="A13" s="20"/>
      <c r="B13" s="19"/>
      <c r="C13" s="19"/>
      <c r="D13" s="14">
        <f t="shared" si="28"/>
        <v>0</v>
      </c>
      <c r="E13" s="15" t="str">
        <f t="shared" si="29"/>
        <v/>
      </c>
      <c r="F13" s="15" t="str">
        <f t="shared" si="30"/>
        <v/>
      </c>
      <c r="G13" s="20"/>
      <c r="H13" s="15" t="str">
        <f t="shared" si="31"/>
        <v/>
      </c>
      <c r="I13" s="15">
        <f>IF(H13="",0,VLOOKUP(H13,Pointage[#All],2,FALSE)*I$2)</f>
        <v>0</v>
      </c>
      <c r="J13" s="24"/>
      <c r="K13" s="15" t="str">
        <f t="shared" si="32"/>
        <v/>
      </c>
      <c r="L13" s="15">
        <f>IF(K13="",0,VLOOKUP(K13,Pointage[#All],2,FALSE)*L$2)</f>
        <v>0</v>
      </c>
      <c r="M13" s="24"/>
      <c r="N13" s="15" t="str">
        <f t="shared" si="33"/>
        <v/>
      </c>
      <c r="O13" s="15">
        <f>IF(N13="",0,VLOOKUP(N13,Pointage[#All],2,FALSE)*O$2)</f>
        <v>0</v>
      </c>
      <c r="P13" s="16">
        <f t="shared" si="34"/>
        <v>0</v>
      </c>
      <c r="Q13" s="20"/>
      <c r="R13" s="15" t="str">
        <f t="shared" si="35"/>
        <v/>
      </c>
      <c r="S13" s="15">
        <f>IF(R13="",0,VLOOKUP(R13,Pointage[#All],2,FALSE)*S$2)</f>
        <v>0</v>
      </c>
      <c r="T13" s="24"/>
      <c r="U13" s="15" t="str">
        <f t="shared" si="36"/>
        <v/>
      </c>
      <c r="V13" s="15">
        <f>IF(U13="",0,VLOOKUP(U13,Pointage[#All],2,FALSE)*V$2)</f>
        <v>0</v>
      </c>
      <c r="W13" s="24"/>
      <c r="X13" s="15" t="str">
        <f t="shared" si="37"/>
        <v/>
      </c>
      <c r="Y13" s="15">
        <f>IF(X13="",0,VLOOKUP(X13,Pointage[#All],2,FALSE)*Y$2)</f>
        <v>0</v>
      </c>
      <c r="Z13" s="16">
        <f t="shared" si="38"/>
        <v>0</v>
      </c>
      <c r="AA13" s="20"/>
      <c r="AB13" s="15" t="str">
        <f t="shared" si="39"/>
        <v/>
      </c>
      <c r="AC13" s="15">
        <f>IF(AB13="",0,VLOOKUP(AB13,Pointage[#All],2,FALSE)*AC$2)</f>
        <v>0</v>
      </c>
      <c r="AD13" s="24"/>
      <c r="AE13" s="15" t="str">
        <f t="shared" si="40"/>
        <v/>
      </c>
      <c r="AF13" s="15">
        <f>IF(AE13="",0,VLOOKUP(AE13,Pointage[#All],2,FALSE)*AF$2)</f>
        <v>0</v>
      </c>
      <c r="AG13" s="24"/>
      <c r="AH13" s="15" t="str">
        <f t="shared" si="41"/>
        <v/>
      </c>
      <c r="AI13" s="15">
        <f>IF(AH13="",0,VLOOKUP(AH13,Pointage[#All],2,FALSE)*AI$2)</f>
        <v>0</v>
      </c>
      <c r="AJ13" s="16">
        <f t="shared" si="42"/>
        <v>0</v>
      </c>
      <c r="AK13" s="20"/>
      <c r="AL13" s="15" t="str">
        <f t="shared" si="43"/>
        <v/>
      </c>
      <c r="AM13" s="15">
        <f>IF(AL13="",0,VLOOKUP(AL13,Pointage[#All],2,FALSE)*AM$2)</f>
        <v>0</v>
      </c>
      <c r="AN13" s="24"/>
      <c r="AO13" s="15" t="str">
        <f t="shared" si="44"/>
        <v/>
      </c>
      <c r="AP13" s="15">
        <f>IF(AO13="",0,VLOOKUP(AO13,Pointage[#All],2,FALSE)*AP$2)</f>
        <v>0</v>
      </c>
      <c r="AQ13" s="24"/>
      <c r="AR13" s="15" t="str">
        <f t="shared" si="45"/>
        <v/>
      </c>
      <c r="AS13" s="15">
        <f>IF(AR13="",0,VLOOKUP(AR13,Pointage[#All],2,FALSE)*AS$2)</f>
        <v>0</v>
      </c>
      <c r="AT13" s="16">
        <f t="shared" si="46"/>
        <v>0</v>
      </c>
      <c r="AU13" s="20"/>
      <c r="AV13" s="15" t="str">
        <f t="shared" si="47"/>
        <v/>
      </c>
      <c r="AW13" s="15">
        <f>IF(AV13="",0,VLOOKUP(AV13,Pointage[#All],2,FALSE)*AW$2)</f>
        <v>0</v>
      </c>
      <c r="AX13" s="24"/>
      <c r="AY13" s="15" t="str">
        <f t="shared" si="48"/>
        <v/>
      </c>
      <c r="AZ13" s="15">
        <f>IF(AY13="",0,VLOOKUP(AY13,Pointage[#All],2,FALSE)*AZ$2)</f>
        <v>0</v>
      </c>
      <c r="BA13" s="24"/>
      <c r="BB13" s="15" t="str">
        <f t="shared" si="49"/>
        <v/>
      </c>
      <c r="BC13" s="15">
        <f>IF(BB13="",0,VLOOKUP(BB13,Pointage[#All],2,FALSE)*BC$2)</f>
        <v>0</v>
      </c>
      <c r="BD13" s="16">
        <f t="shared" si="50"/>
        <v>0</v>
      </c>
      <c r="BE13" s="20"/>
      <c r="BF13" s="15" t="str">
        <f t="shared" si="51"/>
        <v/>
      </c>
      <c r="BG13" s="15">
        <f>IF(BF13="",0,VLOOKUP(BF13,Pointage[#All],2,FALSE)*BG$2)</f>
        <v>0</v>
      </c>
      <c r="BH13" s="24"/>
      <c r="BI13" s="15" t="str">
        <f t="shared" si="52"/>
        <v/>
      </c>
      <c r="BJ13" s="15">
        <f>IF(BI13="",0,VLOOKUP(BI13,Pointage[#All],2,FALSE)*BJ$2)</f>
        <v>0</v>
      </c>
      <c r="BK13" s="24"/>
      <c r="BL13" s="15" t="str">
        <f t="shared" si="53"/>
        <v/>
      </c>
      <c r="BM13" s="15">
        <f>IF(BL13="",0,VLOOKUP(BL13,Pointage[#All],2,FALSE)*BM$2)</f>
        <v>0</v>
      </c>
      <c r="BN13" s="16">
        <f t="shared" si="54"/>
        <v>0</v>
      </c>
      <c r="BO13" s="36"/>
      <c r="BP13" s="52">
        <f t="shared" si="55"/>
        <v>0</v>
      </c>
    </row>
    <row r="14" spans="1:68" x14ac:dyDescent="0.3">
      <c r="A14" s="20"/>
      <c r="B14" s="19"/>
      <c r="C14" s="19"/>
      <c r="D14" s="14">
        <f t="shared" si="28"/>
        <v>0</v>
      </c>
      <c r="E14" s="15" t="str">
        <f t="shared" si="29"/>
        <v/>
      </c>
      <c r="F14" s="15" t="str">
        <f t="shared" si="30"/>
        <v/>
      </c>
      <c r="G14" s="20"/>
      <c r="H14" s="15" t="str">
        <f t="shared" si="31"/>
        <v/>
      </c>
      <c r="I14" s="15">
        <f>IF(H14="",0,VLOOKUP(H14,Pointage[#All],2,FALSE)*I$2)</f>
        <v>0</v>
      </c>
      <c r="J14" s="24"/>
      <c r="K14" s="15" t="str">
        <f t="shared" si="32"/>
        <v/>
      </c>
      <c r="L14" s="15">
        <f>IF(K14="",0,VLOOKUP(K14,Pointage[#All],2,FALSE)*L$2)</f>
        <v>0</v>
      </c>
      <c r="M14" s="24"/>
      <c r="N14" s="15" t="str">
        <f t="shared" si="33"/>
        <v/>
      </c>
      <c r="O14" s="15">
        <f>IF(N14="",0,VLOOKUP(N14,Pointage[#All],2,FALSE)*O$2)</f>
        <v>0</v>
      </c>
      <c r="P14" s="16">
        <f t="shared" si="34"/>
        <v>0</v>
      </c>
      <c r="Q14" s="20"/>
      <c r="R14" s="15" t="str">
        <f t="shared" si="35"/>
        <v/>
      </c>
      <c r="S14" s="15">
        <f>IF(R14="",0,VLOOKUP(R14,Pointage[#All],2,FALSE)*S$2)</f>
        <v>0</v>
      </c>
      <c r="T14" s="24"/>
      <c r="U14" s="15" t="str">
        <f t="shared" si="36"/>
        <v/>
      </c>
      <c r="V14" s="15">
        <f>IF(U14="",0,VLOOKUP(U14,Pointage[#All],2,FALSE)*V$2)</f>
        <v>0</v>
      </c>
      <c r="W14" s="24"/>
      <c r="X14" s="15" t="str">
        <f t="shared" si="37"/>
        <v/>
      </c>
      <c r="Y14" s="15">
        <f>IF(X14="",0,VLOOKUP(X14,Pointage[#All],2,FALSE)*Y$2)</f>
        <v>0</v>
      </c>
      <c r="Z14" s="16">
        <f t="shared" si="38"/>
        <v>0</v>
      </c>
      <c r="AA14" s="20"/>
      <c r="AB14" s="15" t="str">
        <f t="shared" si="39"/>
        <v/>
      </c>
      <c r="AC14" s="15">
        <f>IF(AB14="",0,VLOOKUP(AB14,Pointage[#All],2,FALSE)*AC$2)</f>
        <v>0</v>
      </c>
      <c r="AD14" s="24"/>
      <c r="AE14" s="15" t="str">
        <f t="shared" si="40"/>
        <v/>
      </c>
      <c r="AF14" s="15">
        <f>IF(AE14="",0,VLOOKUP(AE14,Pointage[#All],2,FALSE)*AF$2)</f>
        <v>0</v>
      </c>
      <c r="AG14" s="24"/>
      <c r="AH14" s="15" t="str">
        <f t="shared" si="41"/>
        <v/>
      </c>
      <c r="AI14" s="15">
        <f>IF(AH14="",0,VLOOKUP(AH14,Pointage[#All],2,FALSE)*AI$2)</f>
        <v>0</v>
      </c>
      <c r="AJ14" s="16">
        <f t="shared" si="42"/>
        <v>0</v>
      </c>
      <c r="AK14" s="20"/>
      <c r="AL14" s="15" t="str">
        <f t="shared" si="43"/>
        <v/>
      </c>
      <c r="AM14" s="15">
        <f>IF(AL14="",0,VLOOKUP(AL14,Pointage[#All],2,FALSE)*AM$2)</f>
        <v>0</v>
      </c>
      <c r="AN14" s="24"/>
      <c r="AO14" s="15" t="str">
        <f t="shared" si="44"/>
        <v/>
      </c>
      <c r="AP14" s="15">
        <f>IF(AO14="",0,VLOOKUP(AO14,Pointage[#All],2,FALSE)*AP$2)</f>
        <v>0</v>
      </c>
      <c r="AQ14" s="24"/>
      <c r="AR14" s="15" t="str">
        <f t="shared" si="45"/>
        <v/>
      </c>
      <c r="AS14" s="15">
        <f>IF(AR14="",0,VLOOKUP(AR14,Pointage[#All],2,FALSE)*AS$2)</f>
        <v>0</v>
      </c>
      <c r="AT14" s="16">
        <f t="shared" si="46"/>
        <v>0</v>
      </c>
      <c r="AU14" s="20"/>
      <c r="AV14" s="15" t="str">
        <f t="shared" si="47"/>
        <v/>
      </c>
      <c r="AW14" s="15">
        <f>IF(AV14="",0,VLOOKUP(AV14,Pointage[#All],2,FALSE)*AW$2)</f>
        <v>0</v>
      </c>
      <c r="AX14" s="24"/>
      <c r="AY14" s="15" t="str">
        <f t="shared" si="48"/>
        <v/>
      </c>
      <c r="AZ14" s="15">
        <f>IF(AY14="",0,VLOOKUP(AY14,Pointage[#All],2,FALSE)*AZ$2)</f>
        <v>0</v>
      </c>
      <c r="BA14" s="24"/>
      <c r="BB14" s="15" t="str">
        <f t="shared" si="49"/>
        <v/>
      </c>
      <c r="BC14" s="15">
        <f>IF(BB14="",0,VLOOKUP(BB14,Pointage[#All],2,FALSE)*BC$2)</f>
        <v>0</v>
      </c>
      <c r="BD14" s="16">
        <f t="shared" si="50"/>
        <v>0</v>
      </c>
      <c r="BE14" s="20"/>
      <c r="BF14" s="15" t="str">
        <f t="shared" si="51"/>
        <v/>
      </c>
      <c r="BG14" s="15">
        <f>IF(BF14="",0,VLOOKUP(BF14,Pointage[#All],2,FALSE)*BG$2)</f>
        <v>0</v>
      </c>
      <c r="BH14" s="24"/>
      <c r="BI14" s="15" t="str">
        <f t="shared" si="52"/>
        <v/>
      </c>
      <c r="BJ14" s="15">
        <f>IF(BI14="",0,VLOOKUP(BI14,Pointage[#All],2,FALSE)*BJ$2)</f>
        <v>0</v>
      </c>
      <c r="BK14" s="24"/>
      <c r="BL14" s="15" t="str">
        <f t="shared" si="53"/>
        <v/>
      </c>
      <c r="BM14" s="15">
        <f>IF(BL14="",0,VLOOKUP(BL14,Pointage[#All],2,FALSE)*BM$2)</f>
        <v>0</v>
      </c>
      <c r="BN14" s="16">
        <f t="shared" si="54"/>
        <v>0</v>
      </c>
      <c r="BO14" s="36"/>
      <c r="BP14" s="52">
        <f t="shared" si="55"/>
        <v>0</v>
      </c>
    </row>
    <row r="15" spans="1:68" x14ac:dyDescent="0.3">
      <c r="A15" s="20"/>
      <c r="B15" s="19"/>
      <c r="C15" s="19"/>
      <c r="D15" s="14">
        <f t="shared" si="28"/>
        <v>0</v>
      </c>
      <c r="E15" s="15" t="str">
        <f t="shared" si="29"/>
        <v/>
      </c>
      <c r="F15" s="15" t="str">
        <f t="shared" si="30"/>
        <v/>
      </c>
      <c r="G15" s="20"/>
      <c r="H15" s="15" t="str">
        <f t="shared" si="31"/>
        <v/>
      </c>
      <c r="I15" s="15">
        <f>IF(H15="",0,VLOOKUP(H15,Pointage[#All],2,FALSE)*I$2)</f>
        <v>0</v>
      </c>
      <c r="J15" s="24"/>
      <c r="K15" s="15" t="str">
        <f t="shared" si="32"/>
        <v/>
      </c>
      <c r="L15" s="15">
        <f>IF(K15="",0,VLOOKUP(K15,Pointage[#All],2,FALSE)*L$2)</f>
        <v>0</v>
      </c>
      <c r="M15" s="24"/>
      <c r="N15" s="15" t="str">
        <f t="shared" si="33"/>
        <v/>
      </c>
      <c r="O15" s="15">
        <f>IF(N15="",0,VLOOKUP(N15,Pointage[#All],2,FALSE)*O$2)</f>
        <v>0</v>
      </c>
      <c r="P15" s="16">
        <f t="shared" si="34"/>
        <v>0</v>
      </c>
      <c r="Q15" s="20"/>
      <c r="R15" s="15" t="str">
        <f t="shared" si="35"/>
        <v/>
      </c>
      <c r="S15" s="15">
        <f>IF(R15="",0,VLOOKUP(R15,Pointage[#All],2,FALSE)*S$2)</f>
        <v>0</v>
      </c>
      <c r="T15" s="24"/>
      <c r="U15" s="15" t="str">
        <f t="shared" si="36"/>
        <v/>
      </c>
      <c r="V15" s="15">
        <f>IF(U15="",0,VLOOKUP(U15,Pointage[#All],2,FALSE)*V$2)</f>
        <v>0</v>
      </c>
      <c r="W15" s="24"/>
      <c r="X15" s="15" t="str">
        <f t="shared" si="37"/>
        <v/>
      </c>
      <c r="Y15" s="15">
        <f>IF(X15="",0,VLOOKUP(X15,Pointage[#All],2,FALSE)*Y$2)</f>
        <v>0</v>
      </c>
      <c r="Z15" s="16">
        <f t="shared" si="38"/>
        <v>0</v>
      </c>
      <c r="AA15" s="20"/>
      <c r="AB15" s="15" t="str">
        <f t="shared" si="39"/>
        <v/>
      </c>
      <c r="AC15" s="15">
        <f>IF(AB15="",0,VLOOKUP(AB15,Pointage[#All],2,FALSE)*AC$2)</f>
        <v>0</v>
      </c>
      <c r="AD15" s="24"/>
      <c r="AE15" s="15" t="str">
        <f t="shared" si="40"/>
        <v/>
      </c>
      <c r="AF15" s="15">
        <f>IF(AE15="",0,VLOOKUP(AE15,Pointage[#All],2,FALSE)*AF$2)</f>
        <v>0</v>
      </c>
      <c r="AG15" s="24"/>
      <c r="AH15" s="15" t="str">
        <f t="shared" si="41"/>
        <v/>
      </c>
      <c r="AI15" s="15">
        <f>IF(AH15="",0,VLOOKUP(AH15,Pointage[#All],2,FALSE)*AI$2)</f>
        <v>0</v>
      </c>
      <c r="AJ15" s="16">
        <f t="shared" si="42"/>
        <v>0</v>
      </c>
      <c r="AK15" s="20"/>
      <c r="AL15" s="15" t="str">
        <f t="shared" si="43"/>
        <v/>
      </c>
      <c r="AM15" s="15">
        <f>IF(AL15="",0,VLOOKUP(AL15,Pointage[#All],2,FALSE)*AM$2)</f>
        <v>0</v>
      </c>
      <c r="AN15" s="24"/>
      <c r="AO15" s="15" t="str">
        <f t="shared" si="44"/>
        <v/>
      </c>
      <c r="AP15" s="15">
        <f>IF(AO15="",0,VLOOKUP(AO15,Pointage[#All],2,FALSE)*AP$2)</f>
        <v>0</v>
      </c>
      <c r="AQ15" s="24"/>
      <c r="AR15" s="15" t="str">
        <f t="shared" si="45"/>
        <v/>
      </c>
      <c r="AS15" s="15">
        <f>IF(AR15="",0,VLOOKUP(AR15,Pointage[#All],2,FALSE)*AS$2)</f>
        <v>0</v>
      </c>
      <c r="AT15" s="16">
        <f t="shared" si="46"/>
        <v>0</v>
      </c>
      <c r="AU15" s="20"/>
      <c r="AV15" s="15" t="str">
        <f t="shared" si="47"/>
        <v/>
      </c>
      <c r="AW15" s="15">
        <f>IF(AV15="",0,VLOOKUP(AV15,Pointage[#All],2,FALSE)*AW$2)</f>
        <v>0</v>
      </c>
      <c r="AX15" s="24"/>
      <c r="AY15" s="15" t="str">
        <f t="shared" si="48"/>
        <v/>
      </c>
      <c r="AZ15" s="15">
        <f>IF(AY15="",0,VLOOKUP(AY15,Pointage[#All],2,FALSE)*AZ$2)</f>
        <v>0</v>
      </c>
      <c r="BA15" s="24"/>
      <c r="BB15" s="15" t="str">
        <f t="shared" si="49"/>
        <v/>
      </c>
      <c r="BC15" s="15">
        <f>IF(BB15="",0,VLOOKUP(BB15,Pointage[#All],2,FALSE)*BC$2)</f>
        <v>0</v>
      </c>
      <c r="BD15" s="16">
        <f t="shared" si="50"/>
        <v>0</v>
      </c>
      <c r="BE15" s="20"/>
      <c r="BF15" s="15" t="str">
        <f t="shared" si="51"/>
        <v/>
      </c>
      <c r="BG15" s="15">
        <f>IF(BF15="",0,VLOOKUP(BF15,Pointage[#All],2,FALSE)*BG$2)</f>
        <v>0</v>
      </c>
      <c r="BH15" s="24"/>
      <c r="BI15" s="15" t="str">
        <f t="shared" si="52"/>
        <v/>
      </c>
      <c r="BJ15" s="15">
        <f>IF(BI15="",0,VLOOKUP(BI15,Pointage[#All],2,FALSE)*BJ$2)</f>
        <v>0</v>
      </c>
      <c r="BK15" s="24"/>
      <c r="BL15" s="15" t="str">
        <f t="shared" si="53"/>
        <v/>
      </c>
      <c r="BM15" s="15">
        <f>IF(BL15="",0,VLOOKUP(BL15,Pointage[#All],2,FALSE)*BM$2)</f>
        <v>0</v>
      </c>
      <c r="BN15" s="16">
        <f t="shared" si="54"/>
        <v>0</v>
      </c>
      <c r="BO15" s="36"/>
      <c r="BP15" s="52">
        <f t="shared" si="55"/>
        <v>0</v>
      </c>
    </row>
    <row r="16" spans="1:68" x14ac:dyDescent="0.3">
      <c r="A16" s="20"/>
      <c r="B16" s="19"/>
      <c r="C16" s="19"/>
      <c r="D16" s="14">
        <f t="shared" si="28"/>
        <v>0</v>
      </c>
      <c r="E16" s="15" t="str">
        <f t="shared" si="29"/>
        <v/>
      </c>
      <c r="F16" s="15" t="str">
        <f t="shared" si="30"/>
        <v/>
      </c>
      <c r="G16" s="20"/>
      <c r="H16" s="15" t="str">
        <f t="shared" si="31"/>
        <v/>
      </c>
      <c r="I16" s="15">
        <f>IF(H16="",0,VLOOKUP(H16,Pointage[#All],2,FALSE)*I$2)</f>
        <v>0</v>
      </c>
      <c r="J16" s="24"/>
      <c r="K16" s="15" t="str">
        <f t="shared" si="32"/>
        <v/>
      </c>
      <c r="L16" s="15">
        <f>IF(K16="",0,VLOOKUP(K16,Pointage[#All],2,FALSE)*L$2)</f>
        <v>0</v>
      </c>
      <c r="M16" s="24"/>
      <c r="N16" s="15" t="str">
        <f t="shared" si="33"/>
        <v/>
      </c>
      <c r="O16" s="15">
        <f>IF(N16="",0,VLOOKUP(N16,Pointage[#All],2,FALSE)*O$2)</f>
        <v>0</v>
      </c>
      <c r="P16" s="16">
        <f t="shared" si="34"/>
        <v>0</v>
      </c>
      <c r="Q16" s="20"/>
      <c r="R16" s="15" t="str">
        <f t="shared" si="35"/>
        <v/>
      </c>
      <c r="S16" s="15">
        <f>IF(R16="",0,VLOOKUP(R16,Pointage[#All],2,FALSE)*S$2)</f>
        <v>0</v>
      </c>
      <c r="T16" s="24"/>
      <c r="U16" s="15" t="str">
        <f t="shared" si="36"/>
        <v/>
      </c>
      <c r="V16" s="15">
        <f>IF(U16="",0,VLOOKUP(U16,Pointage[#All],2,FALSE)*V$2)</f>
        <v>0</v>
      </c>
      <c r="W16" s="24"/>
      <c r="X16" s="15" t="str">
        <f t="shared" si="37"/>
        <v/>
      </c>
      <c r="Y16" s="15">
        <f>IF(X16="",0,VLOOKUP(X16,Pointage[#All],2,FALSE)*Y$2)</f>
        <v>0</v>
      </c>
      <c r="Z16" s="16">
        <f t="shared" si="38"/>
        <v>0</v>
      </c>
      <c r="AA16" s="20"/>
      <c r="AB16" s="15" t="str">
        <f t="shared" si="39"/>
        <v/>
      </c>
      <c r="AC16" s="15">
        <f>IF(AB16="",0,VLOOKUP(AB16,Pointage[#All],2,FALSE)*AC$2)</f>
        <v>0</v>
      </c>
      <c r="AD16" s="24"/>
      <c r="AE16" s="15" t="str">
        <f t="shared" si="40"/>
        <v/>
      </c>
      <c r="AF16" s="15">
        <f>IF(AE16="",0,VLOOKUP(AE16,Pointage[#All],2,FALSE)*AF$2)</f>
        <v>0</v>
      </c>
      <c r="AG16" s="24"/>
      <c r="AH16" s="15" t="str">
        <f t="shared" si="41"/>
        <v/>
      </c>
      <c r="AI16" s="15">
        <f>IF(AH16="",0,VLOOKUP(AH16,Pointage[#All],2,FALSE)*AI$2)</f>
        <v>0</v>
      </c>
      <c r="AJ16" s="16">
        <f t="shared" si="42"/>
        <v>0</v>
      </c>
      <c r="AK16" s="20"/>
      <c r="AL16" s="15" t="str">
        <f t="shared" si="43"/>
        <v/>
      </c>
      <c r="AM16" s="15">
        <f>IF(AL16="",0,VLOOKUP(AL16,Pointage[#All],2,FALSE)*AM$2)</f>
        <v>0</v>
      </c>
      <c r="AN16" s="24"/>
      <c r="AO16" s="15" t="str">
        <f t="shared" si="44"/>
        <v/>
      </c>
      <c r="AP16" s="15">
        <f>IF(AO16="",0,VLOOKUP(AO16,Pointage[#All],2,FALSE)*AP$2)</f>
        <v>0</v>
      </c>
      <c r="AQ16" s="24"/>
      <c r="AR16" s="15" t="str">
        <f t="shared" si="45"/>
        <v/>
      </c>
      <c r="AS16" s="15">
        <f>IF(AR16="",0,VLOOKUP(AR16,Pointage[#All],2,FALSE)*AS$2)</f>
        <v>0</v>
      </c>
      <c r="AT16" s="16">
        <f t="shared" si="46"/>
        <v>0</v>
      </c>
      <c r="AU16" s="20"/>
      <c r="AV16" s="15" t="str">
        <f t="shared" si="47"/>
        <v/>
      </c>
      <c r="AW16" s="15">
        <f>IF(AV16="",0,VLOOKUP(AV16,Pointage[#All],2,FALSE)*AW$2)</f>
        <v>0</v>
      </c>
      <c r="AX16" s="24"/>
      <c r="AY16" s="15" t="str">
        <f t="shared" si="48"/>
        <v/>
      </c>
      <c r="AZ16" s="15">
        <f>IF(AY16="",0,VLOOKUP(AY16,Pointage[#All],2,FALSE)*AZ$2)</f>
        <v>0</v>
      </c>
      <c r="BA16" s="24"/>
      <c r="BB16" s="15" t="str">
        <f t="shared" si="49"/>
        <v/>
      </c>
      <c r="BC16" s="15">
        <f>IF(BB16="",0,VLOOKUP(BB16,Pointage[#All],2,FALSE)*BC$2)</f>
        <v>0</v>
      </c>
      <c r="BD16" s="16">
        <f t="shared" si="50"/>
        <v>0</v>
      </c>
      <c r="BE16" s="20"/>
      <c r="BF16" s="15" t="str">
        <f t="shared" si="51"/>
        <v/>
      </c>
      <c r="BG16" s="15">
        <f>IF(BF16="",0,VLOOKUP(BF16,Pointage[#All],2,FALSE)*BG$2)</f>
        <v>0</v>
      </c>
      <c r="BH16" s="24"/>
      <c r="BI16" s="15" t="str">
        <f t="shared" si="52"/>
        <v/>
      </c>
      <c r="BJ16" s="15">
        <f>IF(BI16="",0,VLOOKUP(BI16,Pointage[#All],2,FALSE)*BJ$2)</f>
        <v>0</v>
      </c>
      <c r="BK16" s="24"/>
      <c r="BL16" s="15" t="str">
        <f t="shared" si="53"/>
        <v/>
      </c>
      <c r="BM16" s="15">
        <f>IF(BL16="",0,VLOOKUP(BL16,Pointage[#All],2,FALSE)*BM$2)</f>
        <v>0</v>
      </c>
      <c r="BN16" s="16">
        <f t="shared" si="54"/>
        <v>0</v>
      </c>
      <c r="BO16" s="36"/>
      <c r="BP16" s="52">
        <f t="shared" si="55"/>
        <v>0</v>
      </c>
    </row>
    <row r="17" spans="1:68" ht="15.6" x14ac:dyDescent="0.3">
      <c r="A17" s="20"/>
      <c r="B17" s="22"/>
      <c r="C17" s="19"/>
      <c r="D17" s="14">
        <f t="shared" si="28"/>
        <v>0</v>
      </c>
      <c r="E17" s="15" t="str">
        <f t="shared" si="29"/>
        <v/>
      </c>
      <c r="F17" s="15" t="str">
        <f t="shared" si="30"/>
        <v/>
      </c>
      <c r="G17" s="20"/>
      <c r="H17" s="15" t="str">
        <f t="shared" si="31"/>
        <v/>
      </c>
      <c r="I17" s="15">
        <f>IF(H17="",0,VLOOKUP(H17,Pointage[#All],2,FALSE)*I$2)</f>
        <v>0</v>
      </c>
      <c r="J17" s="24"/>
      <c r="K17" s="15" t="str">
        <f t="shared" si="32"/>
        <v/>
      </c>
      <c r="L17" s="15">
        <f>IF(K17="",0,VLOOKUP(K17,Pointage[#All],2,FALSE)*L$2)</f>
        <v>0</v>
      </c>
      <c r="M17" s="24"/>
      <c r="N17" s="15" t="str">
        <f t="shared" si="33"/>
        <v/>
      </c>
      <c r="O17" s="15">
        <f>IF(N17="",0,VLOOKUP(N17,Pointage[#All],2,FALSE)*O$2)</f>
        <v>0</v>
      </c>
      <c r="P17" s="16">
        <f t="shared" si="34"/>
        <v>0</v>
      </c>
      <c r="Q17" s="20"/>
      <c r="R17" s="15" t="str">
        <f t="shared" si="35"/>
        <v/>
      </c>
      <c r="S17" s="15">
        <f>IF(R17="",0,VLOOKUP(R17,Pointage[#All],2,FALSE)*S$2)</f>
        <v>0</v>
      </c>
      <c r="T17" s="24"/>
      <c r="U17" s="15" t="str">
        <f t="shared" si="36"/>
        <v/>
      </c>
      <c r="V17" s="15">
        <f>IF(U17="",0,VLOOKUP(U17,Pointage[#All],2,FALSE)*V$2)</f>
        <v>0</v>
      </c>
      <c r="W17" s="24"/>
      <c r="X17" s="15" t="str">
        <f t="shared" si="37"/>
        <v/>
      </c>
      <c r="Y17" s="15">
        <f>IF(X17="",0,VLOOKUP(X17,Pointage[#All],2,FALSE)*Y$2)</f>
        <v>0</v>
      </c>
      <c r="Z17" s="16">
        <f t="shared" si="38"/>
        <v>0</v>
      </c>
      <c r="AA17" s="20"/>
      <c r="AB17" s="15" t="str">
        <f t="shared" si="39"/>
        <v/>
      </c>
      <c r="AC17" s="15">
        <f>IF(AB17="",0,VLOOKUP(AB17,Pointage[#All],2,FALSE)*AC$2)</f>
        <v>0</v>
      </c>
      <c r="AD17" s="24"/>
      <c r="AE17" s="15" t="str">
        <f t="shared" si="40"/>
        <v/>
      </c>
      <c r="AF17" s="15">
        <f>IF(AE17="",0,VLOOKUP(AE17,Pointage[#All],2,FALSE)*AF$2)</f>
        <v>0</v>
      </c>
      <c r="AG17" s="24"/>
      <c r="AH17" s="15" t="str">
        <f t="shared" si="41"/>
        <v/>
      </c>
      <c r="AI17" s="15">
        <f>IF(AH17="",0,VLOOKUP(AH17,Pointage[#All],2,FALSE)*AI$2)</f>
        <v>0</v>
      </c>
      <c r="AJ17" s="16">
        <f t="shared" si="42"/>
        <v>0</v>
      </c>
      <c r="AK17" s="20"/>
      <c r="AL17" s="15" t="str">
        <f t="shared" si="43"/>
        <v/>
      </c>
      <c r="AM17" s="15">
        <f>IF(AL17="",0,VLOOKUP(AL17,Pointage[#All],2,FALSE)*AM$2)</f>
        <v>0</v>
      </c>
      <c r="AN17" s="24"/>
      <c r="AO17" s="15" t="str">
        <f t="shared" si="44"/>
        <v/>
      </c>
      <c r="AP17" s="15">
        <f>IF(AO17="",0,VLOOKUP(AO17,Pointage[#All],2,FALSE)*AP$2)</f>
        <v>0</v>
      </c>
      <c r="AQ17" s="24"/>
      <c r="AR17" s="15" t="str">
        <f t="shared" si="45"/>
        <v/>
      </c>
      <c r="AS17" s="15">
        <f>IF(AR17="",0,VLOOKUP(AR17,Pointage[#All],2,FALSE)*AS$2)</f>
        <v>0</v>
      </c>
      <c r="AT17" s="16">
        <f t="shared" si="46"/>
        <v>0</v>
      </c>
      <c r="AU17" s="20"/>
      <c r="AV17" s="15" t="str">
        <f t="shared" si="47"/>
        <v/>
      </c>
      <c r="AW17" s="15">
        <f>IF(AV17="",0,VLOOKUP(AV17,Pointage[#All],2,FALSE)*AW$2)</f>
        <v>0</v>
      </c>
      <c r="AX17" s="24"/>
      <c r="AY17" s="15" t="str">
        <f t="shared" si="48"/>
        <v/>
      </c>
      <c r="AZ17" s="15">
        <f>IF(AY17="",0,VLOOKUP(AY17,Pointage[#All],2,FALSE)*AZ$2)</f>
        <v>0</v>
      </c>
      <c r="BA17" s="24"/>
      <c r="BB17" s="15" t="str">
        <f t="shared" si="49"/>
        <v/>
      </c>
      <c r="BC17" s="15">
        <f>IF(BB17="",0,VLOOKUP(BB17,Pointage[#All],2,FALSE)*BC$2)</f>
        <v>0</v>
      </c>
      <c r="BD17" s="16">
        <f t="shared" si="50"/>
        <v>0</v>
      </c>
      <c r="BE17" s="20"/>
      <c r="BF17" s="15" t="str">
        <f t="shared" si="51"/>
        <v/>
      </c>
      <c r="BG17" s="15">
        <f>IF(BF17="",0,VLOOKUP(BF17,Pointage[#All],2,FALSE)*BG$2)</f>
        <v>0</v>
      </c>
      <c r="BH17" s="24"/>
      <c r="BI17" s="15" t="str">
        <f t="shared" si="52"/>
        <v/>
      </c>
      <c r="BJ17" s="15">
        <f>IF(BI17="",0,VLOOKUP(BI17,Pointage[#All],2,FALSE)*BJ$2)</f>
        <v>0</v>
      </c>
      <c r="BK17" s="24"/>
      <c r="BL17" s="15" t="str">
        <f t="shared" si="53"/>
        <v/>
      </c>
      <c r="BM17" s="15">
        <f>IF(BL17="",0,VLOOKUP(BL17,Pointage[#All],2,FALSE)*BM$2)</f>
        <v>0</v>
      </c>
      <c r="BN17" s="16">
        <f t="shared" si="54"/>
        <v>0</v>
      </c>
      <c r="BO17" s="35"/>
      <c r="BP17" s="52">
        <f t="shared" si="55"/>
        <v>0</v>
      </c>
    </row>
    <row r="18" spans="1:68" x14ac:dyDescent="0.3">
      <c r="A18" s="20"/>
      <c r="B18" s="19"/>
      <c r="C18" s="19"/>
      <c r="D18" s="14">
        <f t="shared" si="28"/>
        <v>0</v>
      </c>
      <c r="E18" s="15" t="str">
        <f t="shared" si="29"/>
        <v/>
      </c>
      <c r="F18" s="15" t="str">
        <f t="shared" si="30"/>
        <v/>
      </c>
      <c r="G18" s="20"/>
      <c r="H18" s="15" t="str">
        <f t="shared" si="31"/>
        <v/>
      </c>
      <c r="I18" s="15">
        <f>IF(H18="",0,VLOOKUP(H18,Pointage[#All],2,FALSE)*I$2)</f>
        <v>0</v>
      </c>
      <c r="J18" s="24"/>
      <c r="K18" s="15" t="str">
        <f t="shared" si="32"/>
        <v/>
      </c>
      <c r="L18" s="15">
        <f>IF(K18="",0,VLOOKUP(K18,Pointage[#All],2,FALSE)*L$2)</f>
        <v>0</v>
      </c>
      <c r="M18" s="24"/>
      <c r="N18" s="15" t="str">
        <f t="shared" si="33"/>
        <v/>
      </c>
      <c r="O18" s="15">
        <f>IF(N18="",0,VLOOKUP(N18,Pointage[#All],2,FALSE)*O$2)</f>
        <v>0</v>
      </c>
      <c r="P18" s="16">
        <f t="shared" si="34"/>
        <v>0</v>
      </c>
      <c r="Q18" s="20"/>
      <c r="R18" s="15" t="str">
        <f t="shared" si="35"/>
        <v/>
      </c>
      <c r="S18" s="15">
        <f>IF(R18="",0,VLOOKUP(R18,Pointage[#All],2,FALSE)*S$2)</f>
        <v>0</v>
      </c>
      <c r="T18" s="24"/>
      <c r="U18" s="15" t="str">
        <f t="shared" si="36"/>
        <v/>
      </c>
      <c r="V18" s="15">
        <f>IF(U18="",0,VLOOKUP(U18,Pointage[#All],2,FALSE)*V$2)</f>
        <v>0</v>
      </c>
      <c r="W18" s="24"/>
      <c r="X18" s="15" t="str">
        <f t="shared" si="37"/>
        <v/>
      </c>
      <c r="Y18" s="15">
        <f>IF(X18="",0,VLOOKUP(X18,Pointage[#All],2,FALSE)*Y$2)</f>
        <v>0</v>
      </c>
      <c r="Z18" s="16">
        <f t="shared" si="38"/>
        <v>0</v>
      </c>
      <c r="AA18" s="20"/>
      <c r="AB18" s="15" t="str">
        <f t="shared" si="39"/>
        <v/>
      </c>
      <c r="AC18" s="15">
        <f>IF(AB18="",0,VLOOKUP(AB18,Pointage[#All],2,FALSE)*AC$2)</f>
        <v>0</v>
      </c>
      <c r="AD18" s="24"/>
      <c r="AE18" s="15" t="str">
        <f t="shared" si="40"/>
        <v/>
      </c>
      <c r="AF18" s="15">
        <f>IF(AE18="",0,VLOOKUP(AE18,Pointage[#All],2,FALSE)*AF$2)</f>
        <v>0</v>
      </c>
      <c r="AG18" s="24"/>
      <c r="AH18" s="15" t="str">
        <f t="shared" si="41"/>
        <v/>
      </c>
      <c r="AI18" s="15">
        <f>IF(AH18="",0,VLOOKUP(AH18,Pointage[#All],2,FALSE)*AI$2)</f>
        <v>0</v>
      </c>
      <c r="AJ18" s="16">
        <f t="shared" si="42"/>
        <v>0</v>
      </c>
      <c r="AK18" s="20"/>
      <c r="AL18" s="15" t="str">
        <f t="shared" si="43"/>
        <v/>
      </c>
      <c r="AM18" s="15">
        <f>IF(AL18="",0,VLOOKUP(AL18,Pointage[#All],2,FALSE)*AM$2)</f>
        <v>0</v>
      </c>
      <c r="AN18" s="24"/>
      <c r="AO18" s="15" t="str">
        <f t="shared" si="44"/>
        <v/>
      </c>
      <c r="AP18" s="15">
        <f>IF(AO18="",0,VLOOKUP(AO18,Pointage[#All],2,FALSE)*AP$2)</f>
        <v>0</v>
      </c>
      <c r="AQ18" s="24"/>
      <c r="AR18" s="15" t="str">
        <f t="shared" si="45"/>
        <v/>
      </c>
      <c r="AS18" s="15">
        <f>IF(AR18="",0,VLOOKUP(AR18,Pointage[#All],2,FALSE)*AS$2)</f>
        <v>0</v>
      </c>
      <c r="AT18" s="16">
        <f t="shared" si="46"/>
        <v>0</v>
      </c>
      <c r="AU18" s="20"/>
      <c r="AV18" s="15" t="str">
        <f t="shared" si="47"/>
        <v/>
      </c>
      <c r="AW18" s="15">
        <f>IF(AV18="",0,VLOOKUP(AV18,Pointage[#All],2,FALSE)*AW$2)</f>
        <v>0</v>
      </c>
      <c r="AX18" s="24"/>
      <c r="AY18" s="15" t="str">
        <f t="shared" si="48"/>
        <v/>
      </c>
      <c r="AZ18" s="15">
        <f>IF(AY18="",0,VLOOKUP(AY18,Pointage[#All],2,FALSE)*AZ$2)</f>
        <v>0</v>
      </c>
      <c r="BA18" s="24"/>
      <c r="BB18" s="15" t="str">
        <f t="shared" si="49"/>
        <v/>
      </c>
      <c r="BC18" s="15">
        <f>IF(BB18="",0,VLOOKUP(BB18,Pointage[#All],2,FALSE)*BC$2)</f>
        <v>0</v>
      </c>
      <c r="BD18" s="16">
        <f t="shared" si="50"/>
        <v>0</v>
      </c>
      <c r="BE18" s="20"/>
      <c r="BF18" s="15" t="str">
        <f t="shared" si="51"/>
        <v/>
      </c>
      <c r="BG18" s="15">
        <f>IF(BF18="",0,VLOOKUP(BF18,Pointage[#All],2,FALSE)*BG$2)</f>
        <v>0</v>
      </c>
      <c r="BH18" s="24"/>
      <c r="BI18" s="15" t="str">
        <f t="shared" si="52"/>
        <v/>
      </c>
      <c r="BJ18" s="15">
        <f>IF(BI18="",0,VLOOKUP(BI18,Pointage[#All],2,FALSE)*BJ$2)</f>
        <v>0</v>
      </c>
      <c r="BK18" s="24"/>
      <c r="BL18" s="15" t="str">
        <f t="shared" si="53"/>
        <v/>
      </c>
      <c r="BM18" s="15">
        <f>IF(BL18="",0,VLOOKUP(BL18,Pointage[#All],2,FALSE)*BM$2)</f>
        <v>0</v>
      </c>
      <c r="BN18" s="16">
        <f t="shared" si="54"/>
        <v>0</v>
      </c>
      <c r="BO18" s="36"/>
      <c r="BP18" s="52">
        <f t="shared" si="55"/>
        <v>0</v>
      </c>
    </row>
    <row r="19" spans="1:68" x14ac:dyDescent="0.3">
      <c r="A19" s="20"/>
      <c r="B19" s="19"/>
      <c r="C19" s="19"/>
      <c r="D19" s="14">
        <f t="shared" si="28"/>
        <v>0</v>
      </c>
      <c r="E19" s="15" t="str">
        <f t="shared" si="29"/>
        <v/>
      </c>
      <c r="F19" s="15" t="str">
        <f t="shared" si="30"/>
        <v/>
      </c>
      <c r="G19" s="20"/>
      <c r="H19" s="15" t="str">
        <f t="shared" si="31"/>
        <v/>
      </c>
      <c r="I19" s="15">
        <f>IF(H19="",0,VLOOKUP(H19,Pointage[#All],2,FALSE)*I$2)</f>
        <v>0</v>
      </c>
      <c r="J19" s="24"/>
      <c r="K19" s="15" t="str">
        <f t="shared" si="32"/>
        <v/>
      </c>
      <c r="L19" s="15">
        <f>IF(K19="",0,VLOOKUP(K19,Pointage[#All],2,FALSE)*L$2)</f>
        <v>0</v>
      </c>
      <c r="M19" s="24"/>
      <c r="N19" s="15" t="str">
        <f t="shared" si="33"/>
        <v/>
      </c>
      <c r="O19" s="15">
        <f>IF(N19="",0,VLOOKUP(N19,Pointage[#All],2,FALSE)*O$2)</f>
        <v>0</v>
      </c>
      <c r="P19" s="16">
        <f t="shared" si="34"/>
        <v>0</v>
      </c>
      <c r="Q19" s="20"/>
      <c r="R19" s="15" t="str">
        <f t="shared" si="35"/>
        <v/>
      </c>
      <c r="S19" s="15">
        <f>IF(R19="",0,VLOOKUP(R19,Pointage[#All],2,FALSE)*S$2)</f>
        <v>0</v>
      </c>
      <c r="T19" s="24"/>
      <c r="U19" s="15" t="str">
        <f t="shared" si="36"/>
        <v/>
      </c>
      <c r="V19" s="15">
        <f>IF(U19="",0,VLOOKUP(U19,Pointage[#All],2,FALSE)*V$2)</f>
        <v>0</v>
      </c>
      <c r="W19" s="24"/>
      <c r="X19" s="15" t="str">
        <f t="shared" si="37"/>
        <v/>
      </c>
      <c r="Y19" s="15">
        <f>IF(X19="",0,VLOOKUP(X19,Pointage[#All],2,FALSE)*Y$2)</f>
        <v>0</v>
      </c>
      <c r="Z19" s="16">
        <f t="shared" si="38"/>
        <v>0</v>
      </c>
      <c r="AA19" s="20"/>
      <c r="AB19" s="15" t="str">
        <f t="shared" si="39"/>
        <v/>
      </c>
      <c r="AC19" s="15">
        <f>IF(AB19="",0,VLOOKUP(AB19,Pointage[#All],2,FALSE)*AC$2)</f>
        <v>0</v>
      </c>
      <c r="AD19" s="24"/>
      <c r="AE19" s="15" t="str">
        <f t="shared" si="40"/>
        <v/>
      </c>
      <c r="AF19" s="15">
        <f>IF(AE19="",0,VLOOKUP(AE19,Pointage[#All],2,FALSE)*AF$2)</f>
        <v>0</v>
      </c>
      <c r="AG19" s="24"/>
      <c r="AH19" s="15" t="str">
        <f t="shared" si="41"/>
        <v/>
      </c>
      <c r="AI19" s="15">
        <f>IF(AH19="",0,VLOOKUP(AH19,Pointage[#All],2,FALSE)*AI$2)</f>
        <v>0</v>
      </c>
      <c r="AJ19" s="16">
        <f t="shared" si="42"/>
        <v>0</v>
      </c>
      <c r="AK19" s="20"/>
      <c r="AL19" s="15" t="str">
        <f t="shared" si="43"/>
        <v/>
      </c>
      <c r="AM19" s="15">
        <f>IF(AL19="",0,VLOOKUP(AL19,Pointage[#All],2,FALSE)*AM$2)</f>
        <v>0</v>
      </c>
      <c r="AN19" s="24"/>
      <c r="AO19" s="15" t="str">
        <f t="shared" si="44"/>
        <v/>
      </c>
      <c r="AP19" s="15">
        <f>IF(AO19="",0,VLOOKUP(AO19,Pointage[#All],2,FALSE)*AP$2)</f>
        <v>0</v>
      </c>
      <c r="AQ19" s="24"/>
      <c r="AR19" s="15" t="str">
        <f t="shared" si="45"/>
        <v/>
      </c>
      <c r="AS19" s="15">
        <f>IF(AR19="",0,VLOOKUP(AR19,Pointage[#All],2,FALSE)*AS$2)</f>
        <v>0</v>
      </c>
      <c r="AT19" s="16">
        <f t="shared" si="46"/>
        <v>0</v>
      </c>
      <c r="AU19" s="20"/>
      <c r="AV19" s="15" t="str">
        <f t="shared" si="47"/>
        <v/>
      </c>
      <c r="AW19" s="15">
        <f>IF(AV19="",0,VLOOKUP(AV19,Pointage[#All],2,FALSE)*AW$2)</f>
        <v>0</v>
      </c>
      <c r="AX19" s="24"/>
      <c r="AY19" s="15" t="str">
        <f t="shared" si="48"/>
        <v/>
      </c>
      <c r="AZ19" s="15">
        <f>IF(AY19="",0,VLOOKUP(AY19,Pointage[#All],2,FALSE)*AZ$2)</f>
        <v>0</v>
      </c>
      <c r="BA19" s="24"/>
      <c r="BB19" s="15" t="str">
        <f t="shared" si="49"/>
        <v/>
      </c>
      <c r="BC19" s="15">
        <f>IF(BB19="",0,VLOOKUP(BB19,Pointage[#All],2,FALSE)*BC$2)</f>
        <v>0</v>
      </c>
      <c r="BD19" s="16">
        <f t="shared" si="50"/>
        <v>0</v>
      </c>
      <c r="BE19" s="20"/>
      <c r="BF19" s="15" t="str">
        <f t="shared" si="51"/>
        <v/>
      </c>
      <c r="BG19" s="15">
        <f>IF(BF19="",0,VLOOKUP(BF19,Pointage[#All],2,FALSE)*BG$2)</f>
        <v>0</v>
      </c>
      <c r="BH19" s="24"/>
      <c r="BI19" s="15" t="str">
        <f t="shared" si="52"/>
        <v/>
      </c>
      <c r="BJ19" s="15">
        <f>IF(BI19="",0,VLOOKUP(BI19,Pointage[#All],2,FALSE)*BJ$2)</f>
        <v>0</v>
      </c>
      <c r="BK19" s="24"/>
      <c r="BL19" s="15" t="str">
        <f t="shared" si="53"/>
        <v/>
      </c>
      <c r="BM19" s="15">
        <f>IF(BL19="",0,VLOOKUP(BL19,Pointage[#All],2,FALSE)*BM$2)</f>
        <v>0</v>
      </c>
      <c r="BN19" s="16">
        <f t="shared" si="54"/>
        <v>0</v>
      </c>
      <c r="BO19" s="36"/>
      <c r="BP19" s="52">
        <f t="shared" si="55"/>
        <v>0</v>
      </c>
    </row>
    <row r="20" spans="1:68" x14ac:dyDescent="0.3">
      <c r="A20" s="20"/>
      <c r="B20" s="19"/>
      <c r="C20" s="19"/>
      <c r="D20" s="14">
        <f t="shared" si="28"/>
        <v>0</v>
      </c>
      <c r="E20" s="15" t="str">
        <f t="shared" si="29"/>
        <v/>
      </c>
      <c r="F20" s="15" t="str">
        <f t="shared" si="30"/>
        <v/>
      </c>
      <c r="G20" s="20"/>
      <c r="H20" s="15" t="str">
        <f t="shared" si="31"/>
        <v/>
      </c>
      <c r="I20" s="15">
        <f>IF(H20="",0,VLOOKUP(H20,Pointage[#All],2,FALSE)*I$2)</f>
        <v>0</v>
      </c>
      <c r="J20" s="24"/>
      <c r="K20" s="15" t="str">
        <f t="shared" si="32"/>
        <v/>
      </c>
      <c r="L20" s="15">
        <f>IF(K20="",0,VLOOKUP(K20,Pointage[#All],2,FALSE)*L$2)</f>
        <v>0</v>
      </c>
      <c r="M20" s="24"/>
      <c r="N20" s="15" t="str">
        <f t="shared" si="33"/>
        <v/>
      </c>
      <c r="O20" s="15">
        <f>IF(N20="",0,VLOOKUP(N20,Pointage[#All],2,FALSE)*O$2)</f>
        <v>0</v>
      </c>
      <c r="P20" s="16">
        <f t="shared" si="34"/>
        <v>0</v>
      </c>
      <c r="Q20" s="20"/>
      <c r="R20" s="15" t="str">
        <f t="shared" si="35"/>
        <v/>
      </c>
      <c r="S20" s="15">
        <f>IF(R20="",0,VLOOKUP(R20,Pointage[#All],2,FALSE)*S$2)</f>
        <v>0</v>
      </c>
      <c r="T20" s="24"/>
      <c r="U20" s="15" t="str">
        <f t="shared" si="36"/>
        <v/>
      </c>
      <c r="V20" s="15">
        <f>IF(U20="",0,VLOOKUP(U20,Pointage[#All],2,FALSE)*V$2)</f>
        <v>0</v>
      </c>
      <c r="W20" s="24"/>
      <c r="X20" s="15" t="str">
        <f t="shared" si="37"/>
        <v/>
      </c>
      <c r="Y20" s="15">
        <f>IF(X20="",0,VLOOKUP(X20,Pointage[#All],2,FALSE)*Y$2)</f>
        <v>0</v>
      </c>
      <c r="Z20" s="16">
        <f t="shared" si="38"/>
        <v>0</v>
      </c>
      <c r="AA20" s="20"/>
      <c r="AB20" s="15" t="str">
        <f t="shared" si="39"/>
        <v/>
      </c>
      <c r="AC20" s="15">
        <f>IF(AB20="",0,VLOOKUP(AB20,Pointage[#All],2,FALSE)*AC$2)</f>
        <v>0</v>
      </c>
      <c r="AD20" s="24"/>
      <c r="AE20" s="15" t="str">
        <f t="shared" si="40"/>
        <v/>
      </c>
      <c r="AF20" s="15">
        <f>IF(AE20="",0,VLOOKUP(AE20,Pointage[#All],2,FALSE)*AF$2)</f>
        <v>0</v>
      </c>
      <c r="AG20" s="24"/>
      <c r="AH20" s="15" t="str">
        <f t="shared" si="41"/>
        <v/>
      </c>
      <c r="AI20" s="15">
        <f>IF(AH20="",0,VLOOKUP(AH20,Pointage[#All],2,FALSE)*AI$2)</f>
        <v>0</v>
      </c>
      <c r="AJ20" s="16">
        <f t="shared" si="42"/>
        <v>0</v>
      </c>
      <c r="AK20" s="20"/>
      <c r="AL20" s="15" t="str">
        <f t="shared" si="43"/>
        <v/>
      </c>
      <c r="AM20" s="15">
        <f>IF(AL20="",0,VLOOKUP(AL20,Pointage[#All],2,FALSE)*AM$2)</f>
        <v>0</v>
      </c>
      <c r="AN20" s="24"/>
      <c r="AO20" s="15" t="str">
        <f t="shared" si="44"/>
        <v/>
      </c>
      <c r="AP20" s="15">
        <f>IF(AO20="",0,VLOOKUP(AO20,Pointage[#All],2,FALSE)*AP$2)</f>
        <v>0</v>
      </c>
      <c r="AQ20" s="24"/>
      <c r="AR20" s="15" t="str">
        <f t="shared" si="45"/>
        <v/>
      </c>
      <c r="AS20" s="15">
        <f>IF(AR20="",0,VLOOKUP(AR20,Pointage[#All],2,FALSE)*AS$2)</f>
        <v>0</v>
      </c>
      <c r="AT20" s="16">
        <f t="shared" si="46"/>
        <v>0</v>
      </c>
      <c r="AU20" s="20"/>
      <c r="AV20" s="15" t="str">
        <f t="shared" si="47"/>
        <v/>
      </c>
      <c r="AW20" s="15">
        <f>IF(AV20="",0,VLOOKUP(AV20,Pointage[#All],2,FALSE)*AW$2)</f>
        <v>0</v>
      </c>
      <c r="AX20" s="24"/>
      <c r="AY20" s="15" t="str">
        <f t="shared" si="48"/>
        <v/>
      </c>
      <c r="AZ20" s="15">
        <f>IF(AY20="",0,VLOOKUP(AY20,Pointage[#All],2,FALSE)*AZ$2)</f>
        <v>0</v>
      </c>
      <c r="BA20" s="24"/>
      <c r="BB20" s="15" t="str">
        <f t="shared" si="49"/>
        <v/>
      </c>
      <c r="BC20" s="15">
        <f>IF(BB20="",0,VLOOKUP(BB20,Pointage[#All],2,FALSE)*BC$2)</f>
        <v>0</v>
      </c>
      <c r="BD20" s="16">
        <f t="shared" si="50"/>
        <v>0</v>
      </c>
      <c r="BE20" s="20"/>
      <c r="BF20" s="15" t="str">
        <f t="shared" si="51"/>
        <v/>
      </c>
      <c r="BG20" s="15">
        <f>IF(BF20="",0,VLOOKUP(BF20,Pointage[#All],2,FALSE)*BG$2)</f>
        <v>0</v>
      </c>
      <c r="BH20" s="24"/>
      <c r="BI20" s="15" t="str">
        <f t="shared" si="52"/>
        <v/>
      </c>
      <c r="BJ20" s="15">
        <f>IF(BI20="",0,VLOOKUP(BI20,Pointage[#All],2,FALSE)*BJ$2)</f>
        <v>0</v>
      </c>
      <c r="BK20" s="24"/>
      <c r="BL20" s="15" t="str">
        <f t="shared" si="53"/>
        <v/>
      </c>
      <c r="BM20" s="15">
        <f>IF(BL20="",0,VLOOKUP(BL20,Pointage[#All],2,FALSE)*BM$2)</f>
        <v>0</v>
      </c>
      <c r="BN20" s="16">
        <f t="shared" si="54"/>
        <v>0</v>
      </c>
      <c r="BO20" s="36"/>
      <c r="BP20" s="52">
        <f t="shared" si="55"/>
        <v>0</v>
      </c>
    </row>
    <row r="21" spans="1:68" x14ac:dyDescent="0.3">
      <c r="A21" s="20"/>
      <c r="B21" s="19"/>
      <c r="C21" s="19"/>
      <c r="D21" s="14">
        <f t="shared" si="28"/>
        <v>0</v>
      </c>
      <c r="E21" s="15" t="str">
        <f t="shared" ref="E21:E24" si="56">IF(D21=0,"",RANK(D21,D$4:D$24,0))</f>
        <v/>
      </c>
      <c r="F21" s="15" t="str">
        <f t="shared" ref="F21:F24" si="57">IF(E21=1,"Or",IF(E21=2,"Argent",IF(E21=3,"Bronze","")))</f>
        <v/>
      </c>
      <c r="G21" s="20"/>
      <c r="H21" s="15" t="str">
        <f t="shared" si="31"/>
        <v/>
      </c>
      <c r="I21" s="15">
        <f>IF(H21="",0,VLOOKUP(H21,Pointage[#All],2,FALSE)*I$2)</f>
        <v>0</v>
      </c>
      <c r="J21" s="24"/>
      <c r="K21" s="15" t="str">
        <f t="shared" si="32"/>
        <v/>
      </c>
      <c r="L21" s="15">
        <f>IF(K21="",0,VLOOKUP(K21,Pointage[#All],2,FALSE)*L$2)</f>
        <v>0</v>
      </c>
      <c r="M21" s="24"/>
      <c r="N21" s="15" t="str">
        <f t="shared" si="33"/>
        <v/>
      </c>
      <c r="O21" s="15">
        <f>IF(N21="",0,VLOOKUP(N21,Pointage[#All],2,FALSE)*O$2)</f>
        <v>0</v>
      </c>
      <c r="P21" s="16">
        <f t="shared" si="34"/>
        <v>0</v>
      </c>
      <c r="Q21" s="20"/>
      <c r="R21" s="15" t="str">
        <f t="shared" si="35"/>
        <v/>
      </c>
      <c r="S21" s="15">
        <f>IF(R21="",0,VLOOKUP(R21,Pointage[#All],2,FALSE)*S$2)</f>
        <v>0</v>
      </c>
      <c r="T21" s="24"/>
      <c r="U21" s="15" t="str">
        <f t="shared" si="36"/>
        <v/>
      </c>
      <c r="V21" s="15">
        <f>IF(U21="",0,VLOOKUP(U21,Pointage[#All],2,FALSE)*V$2)</f>
        <v>0</v>
      </c>
      <c r="W21" s="24"/>
      <c r="X21" s="15" t="str">
        <f t="shared" si="37"/>
        <v/>
      </c>
      <c r="Y21" s="15">
        <f>IF(X21="",0,VLOOKUP(X21,Pointage[#All],2,FALSE)*Y$2)</f>
        <v>0</v>
      </c>
      <c r="Z21" s="16">
        <f t="shared" si="38"/>
        <v>0</v>
      </c>
      <c r="AA21" s="20"/>
      <c r="AB21" s="15" t="str">
        <f t="shared" si="39"/>
        <v/>
      </c>
      <c r="AC21" s="15">
        <f>IF(AB21="",0,VLOOKUP(AB21,Pointage[#All],2,FALSE)*AC$2)</f>
        <v>0</v>
      </c>
      <c r="AD21" s="24"/>
      <c r="AE21" s="15" t="str">
        <f t="shared" si="40"/>
        <v/>
      </c>
      <c r="AF21" s="15">
        <f>IF(AE21="",0,VLOOKUP(AE21,Pointage[#All],2,FALSE)*AF$2)</f>
        <v>0</v>
      </c>
      <c r="AG21" s="24"/>
      <c r="AH21" s="15" t="str">
        <f t="shared" si="41"/>
        <v/>
      </c>
      <c r="AI21" s="15">
        <f>IF(AH21="",0,VLOOKUP(AH21,Pointage[#All],2,FALSE)*AI$2)</f>
        <v>0</v>
      </c>
      <c r="AJ21" s="16">
        <f t="shared" si="42"/>
        <v>0</v>
      </c>
      <c r="AK21" s="20"/>
      <c r="AL21" s="15" t="str">
        <f t="shared" si="43"/>
        <v/>
      </c>
      <c r="AM21" s="15">
        <f>IF(AL21="",0,VLOOKUP(AL21,Pointage[#All],2,FALSE)*AM$2)</f>
        <v>0</v>
      </c>
      <c r="AN21" s="24"/>
      <c r="AO21" s="15" t="str">
        <f t="shared" si="44"/>
        <v/>
      </c>
      <c r="AP21" s="15">
        <f>IF(AO21="",0,VLOOKUP(AO21,Pointage[#All],2,FALSE)*AP$2)</f>
        <v>0</v>
      </c>
      <c r="AQ21" s="24"/>
      <c r="AR21" s="15" t="str">
        <f t="shared" si="45"/>
        <v/>
      </c>
      <c r="AS21" s="15">
        <f>IF(AR21="",0,VLOOKUP(AR21,Pointage[#All],2,FALSE)*AS$2)</f>
        <v>0</v>
      </c>
      <c r="AT21" s="16">
        <f t="shared" si="46"/>
        <v>0</v>
      </c>
      <c r="AU21" s="20"/>
      <c r="AV21" s="15" t="str">
        <f t="shared" si="47"/>
        <v/>
      </c>
      <c r="AW21" s="15">
        <f>IF(AV21="",0,VLOOKUP(AV21,Pointage[#All],2,FALSE)*AW$2)</f>
        <v>0</v>
      </c>
      <c r="AX21" s="24"/>
      <c r="AY21" s="15" t="str">
        <f t="shared" si="48"/>
        <v/>
      </c>
      <c r="AZ21" s="15">
        <f>IF(AY21="",0,VLOOKUP(AY21,Pointage[#All],2,FALSE)*AZ$2)</f>
        <v>0</v>
      </c>
      <c r="BA21" s="24"/>
      <c r="BB21" s="15" t="str">
        <f t="shared" si="49"/>
        <v/>
      </c>
      <c r="BC21" s="15">
        <f>IF(BB21="",0,VLOOKUP(BB21,Pointage[#All],2,FALSE)*BC$2)</f>
        <v>0</v>
      </c>
      <c r="BD21" s="16">
        <f t="shared" si="50"/>
        <v>0</v>
      </c>
      <c r="BE21" s="20"/>
      <c r="BF21" s="15" t="str">
        <f t="shared" si="51"/>
        <v/>
      </c>
      <c r="BG21" s="15">
        <f>IF(BF21="",0,VLOOKUP(BF21,Pointage[#All],2,FALSE)*BG$2)</f>
        <v>0</v>
      </c>
      <c r="BH21" s="24"/>
      <c r="BI21" s="15" t="str">
        <f t="shared" si="52"/>
        <v/>
      </c>
      <c r="BJ21" s="15">
        <f>IF(BI21="",0,VLOOKUP(BI21,Pointage[#All],2,FALSE)*BJ$2)</f>
        <v>0</v>
      </c>
      <c r="BK21" s="24"/>
      <c r="BL21" s="15" t="str">
        <f t="shared" si="53"/>
        <v/>
      </c>
      <c r="BM21" s="15">
        <f>IF(BL21="",0,VLOOKUP(BL21,Pointage[#All],2,FALSE)*BM$2)</f>
        <v>0</v>
      </c>
      <c r="BN21" s="16">
        <f t="shared" si="54"/>
        <v>0</v>
      </c>
      <c r="BO21" s="36"/>
      <c r="BP21" s="52">
        <f t="shared" si="55"/>
        <v>0</v>
      </c>
    </row>
    <row r="22" spans="1:68" x14ac:dyDescent="0.3">
      <c r="A22" s="20"/>
      <c r="B22" s="19"/>
      <c r="C22" s="19"/>
      <c r="D22" s="14">
        <f t="shared" si="28"/>
        <v>0</v>
      </c>
      <c r="E22" s="15" t="str">
        <f t="shared" si="56"/>
        <v/>
      </c>
      <c r="F22" s="15" t="str">
        <f t="shared" si="57"/>
        <v/>
      </c>
      <c r="G22" s="20"/>
      <c r="H22" s="15" t="str">
        <f t="shared" si="31"/>
        <v/>
      </c>
      <c r="I22" s="15">
        <f>IF(H22="",0,VLOOKUP(H22,Pointage[#All],2,FALSE)*I$2)</f>
        <v>0</v>
      </c>
      <c r="J22" s="24"/>
      <c r="K22" s="15" t="str">
        <f t="shared" si="32"/>
        <v/>
      </c>
      <c r="L22" s="15">
        <f>IF(K22="",0,VLOOKUP(K22,Pointage[#All],2,FALSE)*L$2)</f>
        <v>0</v>
      </c>
      <c r="M22" s="24"/>
      <c r="N22" s="15" t="str">
        <f t="shared" si="33"/>
        <v/>
      </c>
      <c r="O22" s="15">
        <f>IF(N22="",0,VLOOKUP(N22,Pointage[#All],2,FALSE)*O$2)</f>
        <v>0</v>
      </c>
      <c r="P22" s="16">
        <f t="shared" si="34"/>
        <v>0</v>
      </c>
      <c r="Q22" s="20"/>
      <c r="R22" s="15" t="str">
        <f t="shared" si="35"/>
        <v/>
      </c>
      <c r="S22" s="15">
        <f>IF(R22="",0,VLOOKUP(R22,Pointage[#All],2,FALSE)*S$2)</f>
        <v>0</v>
      </c>
      <c r="T22" s="24"/>
      <c r="U22" s="15" t="str">
        <f t="shared" si="36"/>
        <v/>
      </c>
      <c r="V22" s="15">
        <f>IF(U22="",0,VLOOKUP(U22,Pointage[#All],2,FALSE)*V$2)</f>
        <v>0</v>
      </c>
      <c r="W22" s="24"/>
      <c r="X22" s="15" t="str">
        <f t="shared" si="37"/>
        <v/>
      </c>
      <c r="Y22" s="15">
        <f>IF(X22="",0,VLOOKUP(X22,Pointage[#All],2,FALSE)*Y$2)</f>
        <v>0</v>
      </c>
      <c r="Z22" s="16">
        <f t="shared" si="38"/>
        <v>0</v>
      </c>
      <c r="AA22" s="20"/>
      <c r="AB22" s="15" t="str">
        <f t="shared" si="39"/>
        <v/>
      </c>
      <c r="AC22" s="15">
        <f>IF(AB22="",0,VLOOKUP(AB22,Pointage[#All],2,FALSE)*AC$2)</f>
        <v>0</v>
      </c>
      <c r="AD22" s="24"/>
      <c r="AE22" s="15" t="str">
        <f t="shared" si="40"/>
        <v/>
      </c>
      <c r="AF22" s="15">
        <f>IF(AE22="",0,VLOOKUP(AE22,Pointage[#All],2,FALSE)*AF$2)</f>
        <v>0</v>
      </c>
      <c r="AG22" s="24"/>
      <c r="AH22" s="15" t="str">
        <f t="shared" si="41"/>
        <v/>
      </c>
      <c r="AI22" s="15">
        <f>IF(AH22="",0,VLOOKUP(AH22,Pointage[#All],2,FALSE)*AI$2)</f>
        <v>0</v>
      </c>
      <c r="AJ22" s="16">
        <f t="shared" si="42"/>
        <v>0</v>
      </c>
      <c r="AK22" s="20"/>
      <c r="AL22" s="15" t="str">
        <f t="shared" si="43"/>
        <v/>
      </c>
      <c r="AM22" s="15">
        <f>IF(AL22="",0,VLOOKUP(AL22,Pointage[#All],2,FALSE)*AM$2)</f>
        <v>0</v>
      </c>
      <c r="AN22" s="24"/>
      <c r="AO22" s="15" t="str">
        <f t="shared" si="44"/>
        <v/>
      </c>
      <c r="AP22" s="15">
        <f>IF(AO22="",0,VLOOKUP(AO22,Pointage[#All],2,FALSE)*AP$2)</f>
        <v>0</v>
      </c>
      <c r="AQ22" s="24"/>
      <c r="AR22" s="15" t="str">
        <f t="shared" si="45"/>
        <v/>
      </c>
      <c r="AS22" s="15">
        <f>IF(AR22="",0,VLOOKUP(AR22,Pointage[#All],2,FALSE)*AS$2)</f>
        <v>0</v>
      </c>
      <c r="AT22" s="16">
        <f t="shared" si="46"/>
        <v>0</v>
      </c>
      <c r="AU22" s="20"/>
      <c r="AV22" s="15" t="str">
        <f t="shared" si="47"/>
        <v/>
      </c>
      <c r="AW22" s="15">
        <f>IF(AV22="",0,VLOOKUP(AV22,Pointage[#All],2,FALSE)*AW$2)</f>
        <v>0</v>
      </c>
      <c r="AX22" s="24"/>
      <c r="AY22" s="15" t="str">
        <f t="shared" si="48"/>
        <v/>
      </c>
      <c r="AZ22" s="15">
        <f>IF(AY22="",0,VLOOKUP(AY22,Pointage[#All],2,FALSE)*AZ$2)</f>
        <v>0</v>
      </c>
      <c r="BA22" s="24"/>
      <c r="BB22" s="15" t="str">
        <f t="shared" si="49"/>
        <v/>
      </c>
      <c r="BC22" s="15">
        <f>IF(BB22="",0,VLOOKUP(BB22,Pointage[#All],2,FALSE)*BC$2)</f>
        <v>0</v>
      </c>
      <c r="BD22" s="16">
        <f t="shared" si="50"/>
        <v>0</v>
      </c>
      <c r="BE22" s="20"/>
      <c r="BF22" s="15" t="str">
        <f t="shared" si="51"/>
        <v/>
      </c>
      <c r="BG22" s="15">
        <f>IF(BF22="",0,VLOOKUP(BF22,Pointage[#All],2,FALSE)*BG$2)</f>
        <v>0</v>
      </c>
      <c r="BH22" s="24"/>
      <c r="BI22" s="15" t="str">
        <f t="shared" si="52"/>
        <v/>
      </c>
      <c r="BJ22" s="15">
        <f>IF(BI22="",0,VLOOKUP(BI22,Pointage[#All],2,FALSE)*BJ$2)</f>
        <v>0</v>
      </c>
      <c r="BK22" s="24"/>
      <c r="BL22" s="15" t="str">
        <f t="shared" si="53"/>
        <v/>
      </c>
      <c r="BM22" s="15">
        <f>IF(BL22="",0,VLOOKUP(BL22,Pointage[#All],2,FALSE)*BM$2)</f>
        <v>0</v>
      </c>
      <c r="BN22" s="16">
        <f t="shared" si="54"/>
        <v>0</v>
      </c>
      <c r="BO22" s="36"/>
      <c r="BP22" s="52">
        <f t="shared" si="55"/>
        <v>0</v>
      </c>
    </row>
    <row r="23" spans="1:68" x14ac:dyDescent="0.3">
      <c r="A23" s="20"/>
      <c r="B23" s="19"/>
      <c r="C23" s="19"/>
      <c r="D23" s="14">
        <f t="shared" si="28"/>
        <v>0</v>
      </c>
      <c r="E23" s="15" t="str">
        <f t="shared" si="56"/>
        <v/>
      </c>
      <c r="F23" s="15" t="str">
        <f t="shared" si="57"/>
        <v/>
      </c>
      <c r="G23" s="20"/>
      <c r="H23" s="15" t="str">
        <f t="shared" si="31"/>
        <v/>
      </c>
      <c r="I23" s="15">
        <f>IF(H23="",0,VLOOKUP(H23,Pointage[#All],2,FALSE)*I$2)</f>
        <v>0</v>
      </c>
      <c r="J23" s="24"/>
      <c r="K23" s="15" t="str">
        <f t="shared" si="32"/>
        <v/>
      </c>
      <c r="L23" s="15">
        <f>IF(K23="",0,VLOOKUP(K23,Pointage[#All],2,FALSE)*L$2)</f>
        <v>0</v>
      </c>
      <c r="M23" s="24"/>
      <c r="N23" s="15" t="str">
        <f t="shared" si="33"/>
        <v/>
      </c>
      <c r="O23" s="15">
        <f>IF(N23="",0,VLOOKUP(N23,Pointage[#All],2,FALSE)*O$2)</f>
        <v>0</v>
      </c>
      <c r="P23" s="16">
        <f t="shared" si="34"/>
        <v>0</v>
      </c>
      <c r="Q23" s="20"/>
      <c r="R23" s="15" t="str">
        <f t="shared" si="35"/>
        <v/>
      </c>
      <c r="S23" s="15">
        <f>IF(R23="",0,VLOOKUP(R23,Pointage[#All],2,FALSE)*S$2)</f>
        <v>0</v>
      </c>
      <c r="T23" s="24"/>
      <c r="U23" s="15" t="str">
        <f t="shared" si="36"/>
        <v/>
      </c>
      <c r="V23" s="15">
        <f>IF(U23="",0,VLOOKUP(U23,Pointage[#All],2,FALSE)*V$2)</f>
        <v>0</v>
      </c>
      <c r="W23" s="24"/>
      <c r="X23" s="15" t="str">
        <f t="shared" si="37"/>
        <v/>
      </c>
      <c r="Y23" s="15">
        <f>IF(X23="",0,VLOOKUP(X23,Pointage[#All],2,FALSE)*Y$2)</f>
        <v>0</v>
      </c>
      <c r="Z23" s="16">
        <f t="shared" si="38"/>
        <v>0</v>
      </c>
      <c r="AA23" s="20"/>
      <c r="AB23" s="15" t="str">
        <f t="shared" si="39"/>
        <v/>
      </c>
      <c r="AC23" s="15">
        <f>IF(AB23="",0,VLOOKUP(AB23,Pointage[#All],2,FALSE)*AC$2)</f>
        <v>0</v>
      </c>
      <c r="AD23" s="24"/>
      <c r="AE23" s="15" t="str">
        <f t="shared" si="40"/>
        <v/>
      </c>
      <c r="AF23" s="15">
        <f>IF(AE23="",0,VLOOKUP(AE23,Pointage[#All],2,FALSE)*AF$2)</f>
        <v>0</v>
      </c>
      <c r="AG23" s="24"/>
      <c r="AH23" s="15" t="str">
        <f t="shared" si="41"/>
        <v/>
      </c>
      <c r="AI23" s="15">
        <f>IF(AH23="",0,VLOOKUP(AH23,Pointage[#All],2,FALSE)*AI$2)</f>
        <v>0</v>
      </c>
      <c r="AJ23" s="16">
        <f t="shared" si="42"/>
        <v>0</v>
      </c>
      <c r="AK23" s="20"/>
      <c r="AL23" s="15" t="str">
        <f t="shared" si="43"/>
        <v/>
      </c>
      <c r="AM23" s="15">
        <f>IF(AL23="",0,VLOOKUP(AL23,Pointage[#All],2,FALSE)*AM$2)</f>
        <v>0</v>
      </c>
      <c r="AN23" s="24"/>
      <c r="AO23" s="15" t="str">
        <f t="shared" si="44"/>
        <v/>
      </c>
      <c r="AP23" s="15">
        <f>IF(AO23="",0,VLOOKUP(AO23,Pointage[#All],2,FALSE)*AP$2)</f>
        <v>0</v>
      </c>
      <c r="AQ23" s="24"/>
      <c r="AR23" s="15" t="str">
        <f t="shared" si="45"/>
        <v/>
      </c>
      <c r="AS23" s="15">
        <f>IF(AR23="",0,VLOOKUP(AR23,Pointage[#All],2,FALSE)*AS$2)</f>
        <v>0</v>
      </c>
      <c r="AT23" s="16">
        <f t="shared" si="46"/>
        <v>0</v>
      </c>
      <c r="AU23" s="20"/>
      <c r="AV23" s="15" t="str">
        <f t="shared" si="47"/>
        <v/>
      </c>
      <c r="AW23" s="15">
        <f>IF(AV23="",0,VLOOKUP(AV23,Pointage[#All],2,FALSE)*AW$2)</f>
        <v>0</v>
      </c>
      <c r="AX23" s="24"/>
      <c r="AY23" s="15" t="str">
        <f t="shared" si="48"/>
        <v/>
      </c>
      <c r="AZ23" s="15">
        <f>IF(AY23="",0,VLOOKUP(AY23,Pointage[#All],2,FALSE)*AZ$2)</f>
        <v>0</v>
      </c>
      <c r="BA23" s="24"/>
      <c r="BB23" s="15" t="str">
        <f t="shared" si="49"/>
        <v/>
      </c>
      <c r="BC23" s="15">
        <f>IF(BB23="",0,VLOOKUP(BB23,Pointage[#All],2,FALSE)*BC$2)</f>
        <v>0</v>
      </c>
      <c r="BD23" s="16">
        <f t="shared" si="50"/>
        <v>0</v>
      </c>
      <c r="BE23" s="20"/>
      <c r="BF23" s="15" t="str">
        <f t="shared" si="51"/>
        <v/>
      </c>
      <c r="BG23" s="15">
        <f>IF(BF23="",0,VLOOKUP(BF23,Pointage[#All],2,FALSE)*BG$2)</f>
        <v>0</v>
      </c>
      <c r="BH23" s="24"/>
      <c r="BI23" s="15" t="str">
        <f t="shared" si="52"/>
        <v/>
      </c>
      <c r="BJ23" s="15">
        <f>IF(BI23="",0,VLOOKUP(BI23,Pointage[#All],2,FALSE)*BJ$2)</f>
        <v>0</v>
      </c>
      <c r="BK23" s="24"/>
      <c r="BL23" s="15" t="str">
        <f t="shared" si="53"/>
        <v/>
      </c>
      <c r="BM23" s="15">
        <f>IF(BL23="",0,VLOOKUP(BL23,Pointage[#All],2,FALSE)*BM$2)</f>
        <v>0</v>
      </c>
      <c r="BN23" s="16">
        <f t="shared" si="54"/>
        <v>0</v>
      </c>
      <c r="BO23" s="36"/>
      <c r="BP23" s="52">
        <f t="shared" si="55"/>
        <v>0</v>
      </c>
    </row>
    <row r="24" spans="1:68" x14ac:dyDescent="0.3">
      <c r="A24" s="23"/>
      <c r="B24" s="19"/>
      <c r="C24" s="19"/>
      <c r="D24" s="14">
        <f t="shared" si="28"/>
        <v>0</v>
      </c>
      <c r="E24" s="15" t="str">
        <f t="shared" si="56"/>
        <v/>
      </c>
      <c r="F24" s="15" t="str">
        <f t="shared" si="57"/>
        <v/>
      </c>
      <c r="G24" s="20"/>
      <c r="H24" s="15" t="str">
        <f t="shared" si="31"/>
        <v/>
      </c>
      <c r="I24" s="15">
        <f>IF(H24="",0,VLOOKUP(H24,Pointage[#All],2,FALSE)*I$2)</f>
        <v>0</v>
      </c>
      <c r="J24" s="24"/>
      <c r="K24" s="15" t="str">
        <f t="shared" si="32"/>
        <v/>
      </c>
      <c r="L24" s="15">
        <f>IF(K24="",0,VLOOKUP(K24,Pointage[#All],2,FALSE)*L$2)</f>
        <v>0</v>
      </c>
      <c r="M24" s="24"/>
      <c r="N24" s="15" t="str">
        <f t="shared" si="33"/>
        <v/>
      </c>
      <c r="O24" s="15">
        <f>IF(N24="",0,VLOOKUP(N24,Pointage[#All],2,FALSE)*O$2)</f>
        <v>0</v>
      </c>
      <c r="P24" s="16">
        <f t="shared" si="34"/>
        <v>0</v>
      </c>
      <c r="Q24" s="20"/>
      <c r="R24" s="15" t="str">
        <f t="shared" si="35"/>
        <v/>
      </c>
      <c r="S24" s="15">
        <f>IF(R24="",0,VLOOKUP(R24,Pointage[#All],2,FALSE)*S$2)</f>
        <v>0</v>
      </c>
      <c r="T24" s="24"/>
      <c r="U24" s="15" t="str">
        <f t="shared" si="36"/>
        <v/>
      </c>
      <c r="V24" s="15">
        <f>IF(U24="",0,VLOOKUP(U24,Pointage[#All],2,FALSE)*V$2)</f>
        <v>0</v>
      </c>
      <c r="W24" s="24"/>
      <c r="X24" s="15" t="str">
        <f t="shared" si="37"/>
        <v/>
      </c>
      <c r="Y24" s="15">
        <f>IF(X24="",0,VLOOKUP(X24,Pointage[#All],2,FALSE)*Y$2)</f>
        <v>0</v>
      </c>
      <c r="Z24" s="16">
        <f t="shared" si="38"/>
        <v>0</v>
      </c>
      <c r="AA24" s="20"/>
      <c r="AB24" s="15" t="str">
        <f t="shared" si="39"/>
        <v/>
      </c>
      <c r="AC24" s="15">
        <f>IF(AB24="",0,VLOOKUP(AB24,Pointage[#All],2,FALSE)*AC$2)</f>
        <v>0</v>
      </c>
      <c r="AD24" s="24"/>
      <c r="AE24" s="15" t="str">
        <f t="shared" si="40"/>
        <v/>
      </c>
      <c r="AF24" s="15">
        <f>IF(AE24="",0,VLOOKUP(AE24,Pointage[#All],2,FALSE)*AF$2)</f>
        <v>0</v>
      </c>
      <c r="AG24" s="24"/>
      <c r="AH24" s="15" t="str">
        <f t="shared" si="41"/>
        <v/>
      </c>
      <c r="AI24" s="15">
        <f>IF(AH24="",0,VLOOKUP(AH24,Pointage[#All],2,FALSE)*AI$2)</f>
        <v>0</v>
      </c>
      <c r="AJ24" s="16">
        <f t="shared" si="42"/>
        <v>0</v>
      </c>
      <c r="AK24" s="20"/>
      <c r="AL24" s="15" t="str">
        <f t="shared" si="43"/>
        <v/>
      </c>
      <c r="AM24" s="15">
        <f>IF(AL24="",0,VLOOKUP(AL24,Pointage[#All],2,FALSE)*AM$2)</f>
        <v>0</v>
      </c>
      <c r="AN24" s="24"/>
      <c r="AO24" s="15" t="str">
        <f t="shared" si="44"/>
        <v/>
      </c>
      <c r="AP24" s="15">
        <f>IF(AO24="",0,VLOOKUP(AO24,Pointage[#All],2,FALSE)*AP$2)</f>
        <v>0</v>
      </c>
      <c r="AQ24" s="24"/>
      <c r="AR24" s="15" t="str">
        <f t="shared" si="45"/>
        <v/>
      </c>
      <c r="AS24" s="15">
        <f>IF(AR24="",0,VLOOKUP(AR24,Pointage[#All],2,FALSE)*AS$2)</f>
        <v>0</v>
      </c>
      <c r="AT24" s="16">
        <f t="shared" si="46"/>
        <v>0</v>
      </c>
      <c r="AU24" s="20"/>
      <c r="AV24" s="15" t="str">
        <f t="shared" si="47"/>
        <v/>
      </c>
      <c r="AW24" s="15">
        <f>IF(AV24="",0,VLOOKUP(AV24,Pointage[#All],2,FALSE)*AW$2)</f>
        <v>0</v>
      </c>
      <c r="AX24" s="24"/>
      <c r="AY24" s="15" t="str">
        <f t="shared" si="48"/>
        <v/>
      </c>
      <c r="AZ24" s="15">
        <f>IF(AY24="",0,VLOOKUP(AY24,Pointage[#All],2,FALSE)*AZ$2)</f>
        <v>0</v>
      </c>
      <c r="BA24" s="24"/>
      <c r="BB24" s="15" t="str">
        <f t="shared" si="49"/>
        <v/>
      </c>
      <c r="BC24" s="15">
        <f>IF(BB24="",0,VLOOKUP(BB24,Pointage[#All],2,FALSE)*BC$2)</f>
        <v>0</v>
      </c>
      <c r="BD24" s="16">
        <f t="shared" si="50"/>
        <v>0</v>
      </c>
      <c r="BE24" s="20"/>
      <c r="BF24" s="15" t="str">
        <f t="shared" si="51"/>
        <v/>
      </c>
      <c r="BG24" s="15">
        <f>IF(BF24="",0,VLOOKUP(BF24,Pointage[#All],2,FALSE)*BG$2)</f>
        <v>0</v>
      </c>
      <c r="BH24" s="24"/>
      <c r="BI24" s="15" t="str">
        <f t="shared" si="52"/>
        <v/>
      </c>
      <c r="BJ24" s="15">
        <f>IF(BI24="",0,VLOOKUP(BI24,Pointage[#All],2,FALSE)*BJ$2)</f>
        <v>0</v>
      </c>
      <c r="BK24" s="24"/>
      <c r="BL24" s="15" t="str">
        <f t="shared" si="53"/>
        <v/>
      </c>
      <c r="BM24" s="15">
        <f>IF(BL24="",0,VLOOKUP(BL24,Pointage[#All],2,FALSE)*BM$2)</f>
        <v>0</v>
      </c>
      <c r="BN24" s="16">
        <f t="shared" si="54"/>
        <v>0</v>
      </c>
      <c r="BO24" s="36"/>
      <c r="BP24" s="52">
        <f t="shared" si="55"/>
        <v>0</v>
      </c>
    </row>
    <row r="25" spans="1:68" x14ac:dyDescent="0.3">
      <c r="A25" s="82" t="s">
        <v>18</v>
      </c>
      <c r="B25" s="83"/>
      <c r="C25" s="83"/>
      <c r="D25" s="83"/>
      <c r="E25" s="83"/>
      <c r="F25" s="84"/>
      <c r="G25" s="28" t="s">
        <v>8</v>
      </c>
      <c r="H25" s="13" t="s">
        <v>12</v>
      </c>
      <c r="I25" s="31">
        <v>3</v>
      </c>
      <c r="J25" s="25" t="s">
        <v>14</v>
      </c>
      <c r="K25" s="13" t="s">
        <v>12</v>
      </c>
      <c r="L25" s="31">
        <v>4</v>
      </c>
      <c r="M25" s="25" t="s">
        <v>17</v>
      </c>
      <c r="N25" s="13" t="s">
        <v>12</v>
      </c>
      <c r="O25" s="31">
        <v>4</v>
      </c>
      <c r="P25" s="72" t="s">
        <v>1</v>
      </c>
      <c r="Q25" s="28" t="s">
        <v>8</v>
      </c>
      <c r="R25" s="13" t="s">
        <v>12</v>
      </c>
      <c r="S25" s="30">
        <v>4</v>
      </c>
      <c r="T25" s="25" t="s">
        <v>14</v>
      </c>
      <c r="U25" s="13" t="s">
        <v>12</v>
      </c>
      <c r="V25" s="30">
        <v>4</v>
      </c>
      <c r="W25" s="25" t="s">
        <v>17</v>
      </c>
      <c r="X25" s="13" t="s">
        <v>12</v>
      </c>
      <c r="Y25" s="30">
        <v>4</v>
      </c>
      <c r="Z25" s="72" t="s">
        <v>1</v>
      </c>
      <c r="AA25" s="28" t="s">
        <v>8</v>
      </c>
      <c r="AB25" s="13" t="s">
        <v>12</v>
      </c>
      <c r="AC25" s="31">
        <v>3</v>
      </c>
      <c r="AD25" s="25" t="s">
        <v>14</v>
      </c>
      <c r="AE25" s="13" t="s">
        <v>12</v>
      </c>
      <c r="AF25" s="31">
        <v>3</v>
      </c>
      <c r="AG25" s="25" t="s">
        <v>17</v>
      </c>
      <c r="AH25" s="13" t="s">
        <v>12</v>
      </c>
      <c r="AI25" s="31">
        <v>3</v>
      </c>
      <c r="AJ25" s="72" t="s">
        <v>1</v>
      </c>
      <c r="AK25" s="28" t="s">
        <v>8</v>
      </c>
      <c r="AL25" s="13" t="s">
        <v>12</v>
      </c>
      <c r="AM25" s="30">
        <v>3</v>
      </c>
      <c r="AN25" s="25" t="s">
        <v>14</v>
      </c>
      <c r="AO25" s="13" t="s">
        <v>12</v>
      </c>
      <c r="AP25" s="30">
        <v>3</v>
      </c>
      <c r="AQ25" s="25" t="s">
        <v>17</v>
      </c>
      <c r="AR25" s="13" t="s">
        <v>12</v>
      </c>
      <c r="AS25" s="30">
        <v>2</v>
      </c>
      <c r="AT25" s="72" t="s">
        <v>1</v>
      </c>
      <c r="AU25" s="28" t="s">
        <v>8</v>
      </c>
      <c r="AV25" s="13" t="s">
        <v>12</v>
      </c>
      <c r="AW25" s="31">
        <v>3</v>
      </c>
      <c r="AX25" s="25" t="s">
        <v>14</v>
      </c>
      <c r="AY25" s="13" t="s">
        <v>12</v>
      </c>
      <c r="AZ25" s="31">
        <v>3</v>
      </c>
      <c r="BA25" s="25" t="s">
        <v>17</v>
      </c>
      <c r="BB25" s="13" t="s">
        <v>12</v>
      </c>
      <c r="BC25" s="31">
        <v>3</v>
      </c>
      <c r="BD25" s="72" t="s">
        <v>1</v>
      </c>
      <c r="BE25" s="28" t="s">
        <v>8</v>
      </c>
      <c r="BF25" s="13" t="s">
        <v>12</v>
      </c>
      <c r="BG25" s="30">
        <v>5</v>
      </c>
      <c r="BH25" s="25" t="s">
        <v>14</v>
      </c>
      <c r="BI25" s="13" t="s">
        <v>12</v>
      </c>
      <c r="BJ25" s="30">
        <v>5</v>
      </c>
      <c r="BK25" s="25" t="s">
        <v>17</v>
      </c>
      <c r="BL25" s="13" t="s">
        <v>12</v>
      </c>
      <c r="BM25" s="30">
        <v>5</v>
      </c>
      <c r="BN25" s="72" t="s">
        <v>1</v>
      </c>
      <c r="BO25" s="38"/>
      <c r="BP25" s="52"/>
    </row>
    <row r="26" spans="1:68" x14ac:dyDescent="0.3">
      <c r="A26" s="79"/>
      <c r="B26" s="80"/>
      <c r="C26" s="80"/>
      <c r="D26" s="80"/>
      <c r="E26" s="80"/>
      <c r="F26" s="81"/>
      <c r="G26" s="28" t="s">
        <v>9</v>
      </c>
      <c r="H26" s="1" t="s">
        <v>10</v>
      </c>
      <c r="I26" s="25" t="s">
        <v>11</v>
      </c>
      <c r="J26" s="25" t="s">
        <v>9</v>
      </c>
      <c r="K26" s="1" t="s">
        <v>10</v>
      </c>
      <c r="L26" s="1" t="s">
        <v>11</v>
      </c>
      <c r="M26" s="25" t="s">
        <v>9</v>
      </c>
      <c r="N26" s="1" t="s">
        <v>10</v>
      </c>
      <c r="O26" s="1" t="s">
        <v>11</v>
      </c>
      <c r="P26" s="72"/>
      <c r="Q26" s="28" t="s">
        <v>9</v>
      </c>
      <c r="R26" s="1" t="s">
        <v>10</v>
      </c>
      <c r="S26" s="1" t="s">
        <v>11</v>
      </c>
      <c r="T26" s="25" t="s">
        <v>9</v>
      </c>
      <c r="U26" s="1" t="s">
        <v>10</v>
      </c>
      <c r="V26" s="1" t="s">
        <v>11</v>
      </c>
      <c r="W26" s="25" t="s">
        <v>9</v>
      </c>
      <c r="X26" s="1" t="s">
        <v>10</v>
      </c>
      <c r="Y26" s="1" t="s">
        <v>11</v>
      </c>
      <c r="Z26" s="72"/>
      <c r="AA26" s="28" t="s">
        <v>9</v>
      </c>
      <c r="AB26" s="1" t="s">
        <v>10</v>
      </c>
      <c r="AC26" s="1" t="s">
        <v>11</v>
      </c>
      <c r="AD26" s="25" t="s">
        <v>9</v>
      </c>
      <c r="AE26" s="1" t="s">
        <v>10</v>
      </c>
      <c r="AF26" s="1" t="s">
        <v>11</v>
      </c>
      <c r="AG26" s="25" t="s">
        <v>9</v>
      </c>
      <c r="AH26" s="1" t="s">
        <v>10</v>
      </c>
      <c r="AI26" s="1" t="s">
        <v>11</v>
      </c>
      <c r="AJ26" s="72"/>
      <c r="AK26" s="28" t="s">
        <v>9</v>
      </c>
      <c r="AL26" s="1" t="s">
        <v>10</v>
      </c>
      <c r="AM26" s="1" t="s">
        <v>11</v>
      </c>
      <c r="AN26" s="25" t="s">
        <v>9</v>
      </c>
      <c r="AO26" s="1" t="s">
        <v>10</v>
      </c>
      <c r="AP26" s="1" t="s">
        <v>11</v>
      </c>
      <c r="AQ26" s="25" t="s">
        <v>9</v>
      </c>
      <c r="AR26" s="1" t="s">
        <v>10</v>
      </c>
      <c r="AS26" s="1" t="s">
        <v>11</v>
      </c>
      <c r="AT26" s="72"/>
      <c r="AU26" s="28" t="s">
        <v>9</v>
      </c>
      <c r="AV26" s="1" t="s">
        <v>10</v>
      </c>
      <c r="AW26" s="1" t="s">
        <v>11</v>
      </c>
      <c r="AX26" s="25" t="s">
        <v>9</v>
      </c>
      <c r="AY26" s="1" t="s">
        <v>10</v>
      </c>
      <c r="AZ26" s="1" t="s">
        <v>11</v>
      </c>
      <c r="BA26" s="25" t="s">
        <v>9</v>
      </c>
      <c r="BB26" s="1" t="s">
        <v>10</v>
      </c>
      <c r="BC26" s="1" t="s">
        <v>11</v>
      </c>
      <c r="BD26" s="72"/>
      <c r="BE26" s="28" t="s">
        <v>9</v>
      </c>
      <c r="BF26" s="1" t="s">
        <v>10</v>
      </c>
      <c r="BG26" s="1" t="s">
        <v>11</v>
      </c>
      <c r="BH26" s="25" t="s">
        <v>9</v>
      </c>
      <c r="BI26" s="1" t="s">
        <v>10</v>
      </c>
      <c r="BJ26" s="1" t="s">
        <v>11</v>
      </c>
      <c r="BK26" s="25" t="s">
        <v>9</v>
      </c>
      <c r="BL26" s="1" t="s">
        <v>10</v>
      </c>
      <c r="BM26" s="1" t="s">
        <v>11</v>
      </c>
      <c r="BN26" s="72"/>
      <c r="BO26" s="38"/>
      <c r="BP26" s="52"/>
    </row>
    <row r="27" spans="1:68" ht="15.6" x14ac:dyDescent="0.3">
      <c r="A27" s="20">
        <v>1445</v>
      </c>
      <c r="B27" s="19" t="s">
        <v>106</v>
      </c>
      <c r="C27" s="19" t="s">
        <v>111</v>
      </c>
      <c r="D27" s="14">
        <f t="shared" ref="D27:D33" si="58">P27+Z27++AJ27+AT27+BD27+BN27</f>
        <v>317.5</v>
      </c>
      <c r="E27" s="15">
        <f t="shared" ref="E27:E33" si="59">IF(D27=0,"",RANK(D27,D$27:D$55,0))</f>
        <v>1</v>
      </c>
      <c r="F27" s="15" t="str">
        <f t="shared" ref="F27:F33" si="60">IF(E27=1,"Or",IF(E27=2,"Argent",IF(E27=3,"Bronze","")))</f>
        <v>Or</v>
      </c>
      <c r="G27" s="20">
        <v>70</v>
      </c>
      <c r="H27" s="15">
        <f t="shared" ref="H27:H33" si="61">IF(G27=0,"",IF(COUNTIF(G$27:G$55,"&gt;0")&gt;1,RANK(G27,G$27:G$55,0),IF(G27&gt;=63,1,IF(AND(G27&gt;=60,G27&lt;=62.9),2,3))))</f>
        <v>1</v>
      </c>
      <c r="I27" s="15">
        <f>IF(H27="",0,VLOOKUP(H27,Pointage[#All],2,FALSE)*I$25)</f>
        <v>18</v>
      </c>
      <c r="J27" s="24">
        <v>68.438000000000002</v>
      </c>
      <c r="K27" s="15">
        <f t="shared" ref="K27:K33" si="62">IF(J27=0,"",IF(COUNTIF(J$27:J$55,"&gt;0")&gt;1,RANK(J27,J$27:J$55,0),IF(J27&gt;=63,1,IF(AND(J27&gt;=60,J27&lt;=62.9),2,3))))</f>
        <v>1</v>
      </c>
      <c r="L27" s="15">
        <f>IF(K27="",0,VLOOKUP(K27,Pointage[#All],2,FALSE)*L$25)</f>
        <v>24</v>
      </c>
      <c r="M27" s="24">
        <v>68.75</v>
      </c>
      <c r="N27" s="15">
        <f t="shared" ref="N27:N33" si="63">IF(M27=0,"",IF(COUNTIF(M$27:M$55,"&gt;0")&gt;1,RANK(M27,M$27:M$55,0),IF(M27&gt;=63,1,IF(AND(M27&gt;=60,M27&lt;=62.9),2,3))))</f>
        <v>1</v>
      </c>
      <c r="O27" s="15">
        <f>IF(N27="",0,VLOOKUP(N27,Pointage[#All],2,FALSE)*O$25)</f>
        <v>24</v>
      </c>
      <c r="P27" s="16">
        <f t="shared" ref="P27:P33" si="64">IF(I27="","",I27+L27+O27)</f>
        <v>66</v>
      </c>
      <c r="Q27" s="20">
        <v>68.75</v>
      </c>
      <c r="R27" s="15">
        <f t="shared" ref="R27:R33" si="65">IF(Q27=0,"",IF(COUNTIF(Q$27:Q$55,"&gt;0")&gt;1,RANK(Q27,Q$27:Q$55,0),IF(Q27&gt;=63,1,IF(AND(Q27&gt;=60,Q27&lt;=62.9),2,3))))</f>
        <v>1</v>
      </c>
      <c r="S27" s="15">
        <f>IF(R27="",0,VLOOKUP(R27,Pointage[#All],2,FALSE)*S$25)</f>
        <v>24</v>
      </c>
      <c r="T27" s="24">
        <v>69.375</v>
      </c>
      <c r="U27" s="15">
        <f t="shared" ref="U27:U33" si="66">IF(T27=0,"",IF(COUNTIF(T$27:T$55,"&gt;0")&gt;1,RANK(T27,T$27:T$55,0),IF(T27&gt;=63,1,IF(AND(T27&gt;=60,T27&lt;=62.9),2,3))))</f>
        <v>2</v>
      </c>
      <c r="V27" s="15">
        <f>IF(U27="",0,VLOOKUP(U27,Pointage[#All],2,FALSE)*V$25)</f>
        <v>20</v>
      </c>
      <c r="W27" s="24">
        <v>69.25</v>
      </c>
      <c r="X27" s="15">
        <f t="shared" ref="X27:X33" si="67">IF(W27=0,"",IF(COUNTIF(W$27:W$55,"&gt;0")&gt;1,RANK(W27,W$27:W$55,0),IF(W27&gt;=63,1,IF(AND(W27&gt;=60,W27&lt;=62.9),2,3))))</f>
        <v>1</v>
      </c>
      <c r="Y27" s="15">
        <f>IF(X27="",0,VLOOKUP(X27,Pointage[#All],2,FALSE)*Y$25)</f>
        <v>24</v>
      </c>
      <c r="Z27" s="16">
        <f t="shared" ref="Z27:Z33" si="68">IF(S27="","",S27+V27+Y27)</f>
        <v>68</v>
      </c>
      <c r="AA27" s="20"/>
      <c r="AB27" s="15" t="str">
        <f t="shared" ref="AB27:AB33" si="69">IF(AA27=0,"",IF(COUNTIF(AA$27:AA$55,"&gt;0")&gt;1,RANK(AA27,AA$27:AA$55,0),IF(AA27&gt;=63,1,IF(AND(AA27&gt;=60,AA27&lt;=62.9),2,3))))</f>
        <v/>
      </c>
      <c r="AC27" s="15">
        <f>IF(AB27="",0,VLOOKUP(AB27,Pointage[#All],2,FALSE)*AC$25)</f>
        <v>0</v>
      </c>
      <c r="AD27" s="24"/>
      <c r="AE27" s="15" t="str">
        <f t="shared" ref="AE27:AE33" si="70">IF(AD27=0,"",IF(COUNTIF(AD$27:AD$55,"&gt;0")&gt;1,RANK(AD27,AD$27:AD$55,0),IF(AD27&gt;=63,1,IF(AND(AD27&gt;=60,AD27&lt;=62.9),2,3))))</f>
        <v/>
      </c>
      <c r="AF27" s="15">
        <f>IF(AE27="",0,VLOOKUP(AE27,Pointage[#All],2,FALSE)*AF$25)</f>
        <v>0</v>
      </c>
      <c r="AG27" s="24"/>
      <c r="AH27" s="15" t="str">
        <f t="shared" ref="AH27:AH33" si="71">IF(AG27=0,"",IF(COUNTIF(AG$27:AG$55,"&gt;0")&gt;1,RANK(AG27,AG$27:AG$55,0),IF(AG27&gt;=63,1,IF(AND(AG27&gt;=60,AG27&lt;=62.9),2,3))))</f>
        <v/>
      </c>
      <c r="AI27" s="15">
        <f>IF(AH27="",0,VLOOKUP(AH27,Pointage[#All],2,FALSE)*AI$25)</f>
        <v>0</v>
      </c>
      <c r="AJ27" s="16">
        <f t="shared" ref="AJ27:AJ33" si="72">IF(AC27="","",AC27+AF27+AI27)</f>
        <v>0</v>
      </c>
      <c r="AK27" s="20">
        <v>73.75</v>
      </c>
      <c r="AL27" s="15">
        <f t="shared" ref="AL27:AL33" si="73">IF(AK27=0,"",IF(COUNTIF(AK$27:AK$55,"&gt;0")&gt;1,RANK(AK27,AK$27:AK$55,0),IF(AK27&gt;=63,1,IF(AND(AK27&gt;=60,AK27&lt;=62.9),2,3))))</f>
        <v>1</v>
      </c>
      <c r="AM27" s="15">
        <f>IF(AL27="",0,VLOOKUP(AL27,Pointage[#All],2,FALSE)*AM$25)</f>
        <v>18</v>
      </c>
      <c r="AN27" s="24">
        <v>69.063000000000002</v>
      </c>
      <c r="AO27" s="15">
        <f t="shared" ref="AO27:AO33" si="74">IF(AN27=0,"",IF(COUNTIF(AN$27:AN$55,"&gt;0")&gt;1,RANK(AN27,AN$27:AN$55,0),IF(AN27&gt;=63,1,IF(AND(AN27&gt;=60,AN27&lt;=62.9),2,3))))</f>
        <v>1</v>
      </c>
      <c r="AP27" s="15">
        <f>IF(AO27="",0,VLOOKUP(AO27,Pointage[#All],2,FALSE)*AP$25)</f>
        <v>18</v>
      </c>
      <c r="AQ27" s="24">
        <v>69.25</v>
      </c>
      <c r="AR27" s="15">
        <f t="shared" ref="AR27:AR33" si="75">IF(AQ27=0,"",IF(COUNTIF(AQ$27:AQ$55,"&gt;0")&gt;1,RANK(AQ27,AQ$27:AQ$55,0),IF(AQ27&gt;=63,1,IF(AND(AQ27&gt;=60,AQ27&lt;=62.9),2,3))))</f>
        <v>1</v>
      </c>
      <c r="AS27" s="15">
        <f>IF(AR27="",0,VLOOKUP(AR27,Pointage[#All],2,FALSE)*AS$25)</f>
        <v>12</v>
      </c>
      <c r="AT27" s="16">
        <f t="shared" ref="AT27:AT33" si="76">IF(AM27="","",AM27+AP27+AS27)</f>
        <v>48</v>
      </c>
      <c r="AU27" s="20">
        <v>69.94</v>
      </c>
      <c r="AV27" s="15">
        <f t="shared" ref="AV27:AV33" si="77">IF(AU27=0,"",IF(COUNTIF(AU$27:AU$55,"&gt;0")&gt;1,RANK(AU27,AU$27:AU$55,0),IF(AU27&gt;=63,1,IF(AND(AU27&gt;=60,AU27&lt;=62.9),2,3))))</f>
        <v>1</v>
      </c>
      <c r="AW27" s="15">
        <f>IF(AV27="",0,VLOOKUP(AV27,Pointage[#All],2,FALSE)*AW$25)</f>
        <v>18</v>
      </c>
      <c r="AX27" s="24">
        <v>64.06</v>
      </c>
      <c r="AY27" s="15">
        <f t="shared" ref="AY27:AY33" si="78">IF(AX27=0,"",IF(COUNTIF(AX$27:AX$55,"&gt;0")&gt;1,RANK(AX27,AX$27:AX$55,0),IF(AX27&gt;=63,1,IF(AND(AX27&gt;=60,AX27&lt;=62.9),2,3))))</f>
        <v>3</v>
      </c>
      <c r="AZ27" s="15">
        <f>IF(AY27="",0,VLOOKUP(AY27,Pointage[#All],2,FALSE)*AZ$25)</f>
        <v>12</v>
      </c>
      <c r="BA27" s="24">
        <v>70.25</v>
      </c>
      <c r="BB27" s="15">
        <f t="shared" ref="BB27:BB33" si="79">IF(BA27=0,"",IF(COUNTIF(BA$27:BA$55,"&gt;0")&gt;1,RANK(BA27,BA$27:BA$55,0),IF(BA27&gt;=63,1,IF(AND(BA27&gt;=60,BA27&lt;=62.9),2,3))))</f>
        <v>1</v>
      </c>
      <c r="BC27" s="15">
        <f>IF(BB27="",0,VLOOKUP(BB27,Pointage[#All],2,FALSE)*BC$25)</f>
        <v>18</v>
      </c>
      <c r="BD27" s="16">
        <f t="shared" ref="BD27:BD33" si="80">IF(AW27="","",AW27+AZ27+BC27)</f>
        <v>48</v>
      </c>
      <c r="BE27" s="20">
        <v>61.875</v>
      </c>
      <c r="BF27" s="15">
        <f t="shared" ref="BF27:BF33" si="81">IF(BE27=0,"",IF(COUNTIF(BE$27:BE$55,"&gt;0")&gt;1,RANK(BE27,BE$27:BE$55,0),IF(BE27&gt;=63,1,IF(AND(BE27&gt;=60,BE27&lt;=62.9),2,3))))</f>
        <v>4</v>
      </c>
      <c r="BG27" s="15">
        <f>IF(BF27="",0,VLOOKUP(BF27,Pointage[#All],2,FALSE)*BG$25)</f>
        <v>15</v>
      </c>
      <c r="BH27" s="24">
        <v>68.75</v>
      </c>
      <c r="BI27" s="15">
        <f t="shared" ref="BI27:BI33" si="82">IF(BH27=0,"",IF(COUNTIF(BH$27:BH$55,"&gt;0")&gt;1,RANK(BH27,BH$27:BH$55,0),IF(BH27&gt;=63,1,IF(AND(BH27&gt;=60,BH27&lt;=62.9),2,3))))</f>
        <v>1</v>
      </c>
      <c r="BJ27" s="15">
        <f>IF(BI27="",0,VLOOKUP(BI27,Pointage[#All],2,FALSE)*BJ$25)</f>
        <v>30</v>
      </c>
      <c r="BK27" s="24">
        <v>65.25</v>
      </c>
      <c r="BL27" s="15">
        <f t="shared" ref="BL27:BL33" si="83">IF(BK27=0,"",IF(COUNTIF(BK$27:BK$55,"&gt;0")&gt;1,RANK(BK27,BK$27:BK$55,0),IF(BK27&gt;=63,1,IF(AND(BK27&gt;=60,BK27&lt;=62.9),2,3))))</f>
        <v>2</v>
      </c>
      <c r="BM27" s="15">
        <f>IF(BL27="",0,VLOOKUP(BL27,Pointage[#All],2,FALSE)*BM$25)</f>
        <v>25</v>
      </c>
      <c r="BN27" s="16">
        <f t="shared" ref="BN27:BN33" si="84">IF(BG27="","",BG27+BJ27+BM27)*1.25</f>
        <v>87.5</v>
      </c>
      <c r="BO27" s="35" t="s">
        <v>219</v>
      </c>
      <c r="BP27" s="52">
        <f t="shared" ref="BP27:BP33" si="85">BE27+BH27+BK27</f>
        <v>195.875</v>
      </c>
    </row>
    <row r="28" spans="1:68" x14ac:dyDescent="0.3">
      <c r="A28" s="20">
        <v>1427</v>
      </c>
      <c r="B28" s="19" t="s">
        <v>152</v>
      </c>
      <c r="C28" s="19" t="s">
        <v>153</v>
      </c>
      <c r="D28" s="14">
        <f t="shared" si="58"/>
        <v>205.25</v>
      </c>
      <c r="E28" s="15">
        <f t="shared" si="59"/>
        <v>2</v>
      </c>
      <c r="F28" s="15" t="str">
        <f t="shared" si="60"/>
        <v>Argent</v>
      </c>
      <c r="G28" s="20"/>
      <c r="H28" s="15" t="str">
        <f t="shared" si="61"/>
        <v/>
      </c>
      <c r="I28" s="15">
        <f>IF(H28="",0,VLOOKUP(H28,Pointage[#All],2,FALSE)*I$25)</f>
        <v>0</v>
      </c>
      <c r="J28" s="24"/>
      <c r="K28" s="15" t="str">
        <f t="shared" si="62"/>
        <v/>
      </c>
      <c r="L28" s="15">
        <f>IF(K28="",0,VLOOKUP(K28,Pointage[#All],2,FALSE)*L$25)</f>
        <v>0</v>
      </c>
      <c r="M28" s="24"/>
      <c r="N28" s="15" t="str">
        <f t="shared" si="63"/>
        <v/>
      </c>
      <c r="O28" s="15">
        <f>IF(N28="",0,VLOOKUP(N28,Pointage[#All],2,FALSE)*O$25)</f>
        <v>0</v>
      </c>
      <c r="P28" s="16">
        <f t="shared" si="64"/>
        <v>0</v>
      </c>
      <c r="Q28" s="20"/>
      <c r="R28" s="15" t="str">
        <f t="shared" si="65"/>
        <v/>
      </c>
      <c r="S28" s="15">
        <f>IF(R28="",0,VLOOKUP(R28,Pointage[#All],2,FALSE)*S$25)</f>
        <v>0</v>
      </c>
      <c r="T28" s="24"/>
      <c r="U28" s="15" t="str">
        <f t="shared" si="66"/>
        <v/>
      </c>
      <c r="V28" s="15">
        <f>IF(U28="",0,VLOOKUP(U28,Pointage[#All],2,FALSE)*V$25)</f>
        <v>0</v>
      </c>
      <c r="W28" s="24"/>
      <c r="X28" s="15" t="str">
        <f t="shared" si="67"/>
        <v/>
      </c>
      <c r="Y28" s="15">
        <f>IF(X28="",0,VLOOKUP(X28,Pointage[#All],2,FALSE)*Y$25)</f>
        <v>0</v>
      </c>
      <c r="Z28" s="16">
        <f t="shared" si="68"/>
        <v>0</v>
      </c>
      <c r="AA28" s="20">
        <v>71.25</v>
      </c>
      <c r="AB28" s="15">
        <f t="shared" si="69"/>
        <v>1</v>
      </c>
      <c r="AC28" s="15">
        <f>IF(AB28="",0,VLOOKUP(AB28,Pointage[#All],2,FALSE)*AC$25)</f>
        <v>18</v>
      </c>
      <c r="AD28" s="24">
        <v>67.180000000000007</v>
      </c>
      <c r="AE28" s="15">
        <f t="shared" si="70"/>
        <v>1</v>
      </c>
      <c r="AF28" s="15">
        <f>IF(AE28="",0,VLOOKUP(AE28,Pointage[#All],2,FALSE)*AF$25)</f>
        <v>18</v>
      </c>
      <c r="AG28" s="24">
        <v>68.25</v>
      </c>
      <c r="AH28" s="15">
        <f t="shared" si="71"/>
        <v>1</v>
      </c>
      <c r="AI28" s="15">
        <f>IF(AH28="",0,VLOOKUP(AH28,Pointage[#All],2,FALSE)*AI$25)</f>
        <v>18</v>
      </c>
      <c r="AJ28" s="16">
        <f t="shared" si="72"/>
        <v>54</v>
      </c>
      <c r="AK28" s="20"/>
      <c r="AL28" s="15" t="str">
        <f t="shared" si="73"/>
        <v/>
      </c>
      <c r="AM28" s="15">
        <f>IF(AL28="",0,VLOOKUP(AL28,Pointage[#All],2,FALSE)*AM$25)</f>
        <v>0</v>
      </c>
      <c r="AN28" s="24"/>
      <c r="AO28" s="15" t="str">
        <f t="shared" si="74"/>
        <v/>
      </c>
      <c r="AP28" s="15">
        <f>IF(AO28="",0,VLOOKUP(AO28,Pointage[#All],2,FALSE)*AP$25)</f>
        <v>0</v>
      </c>
      <c r="AQ28" s="24"/>
      <c r="AR28" s="15" t="str">
        <f t="shared" si="75"/>
        <v/>
      </c>
      <c r="AS28" s="15">
        <f>IF(AR28="",0,VLOOKUP(AR28,Pointage[#All],2,FALSE)*AS$25)</f>
        <v>0</v>
      </c>
      <c r="AT28" s="16">
        <f t="shared" si="76"/>
        <v>0</v>
      </c>
      <c r="AU28" s="20">
        <v>63.44</v>
      </c>
      <c r="AV28" s="15">
        <f t="shared" si="77"/>
        <v>3</v>
      </c>
      <c r="AW28" s="15">
        <f>IF(AV28="",0,VLOOKUP(AV28,Pointage[#All],2,FALSE)*AW$25)</f>
        <v>12</v>
      </c>
      <c r="AX28" s="24">
        <v>64.38</v>
      </c>
      <c r="AY28" s="15">
        <f t="shared" si="78"/>
        <v>1</v>
      </c>
      <c r="AZ28" s="15">
        <f>IF(AY28="",0,VLOOKUP(AY28,Pointage[#All],2,FALSE)*AZ$25)</f>
        <v>18</v>
      </c>
      <c r="BA28" s="24">
        <v>66.5</v>
      </c>
      <c r="BB28" s="15">
        <f t="shared" si="79"/>
        <v>2</v>
      </c>
      <c r="BC28" s="15">
        <f>IF(BB28="",0,VLOOKUP(BB28,Pointage[#All],2,FALSE)*BC$25)</f>
        <v>15</v>
      </c>
      <c r="BD28" s="16">
        <f t="shared" si="80"/>
        <v>45</v>
      </c>
      <c r="BE28" s="20">
        <v>63.438000000000002</v>
      </c>
      <c r="BF28" s="15">
        <f t="shared" si="81"/>
        <v>1</v>
      </c>
      <c r="BG28" s="15">
        <f>IF(BF28="",0,VLOOKUP(BF28,Pointage[#All],2,FALSE)*BG$25)</f>
        <v>30</v>
      </c>
      <c r="BH28" s="24">
        <v>65</v>
      </c>
      <c r="BI28" s="15">
        <f t="shared" si="82"/>
        <v>2</v>
      </c>
      <c r="BJ28" s="15">
        <f>IF(BI28="",0,VLOOKUP(BI28,Pointage[#All],2,FALSE)*BJ$25)</f>
        <v>25</v>
      </c>
      <c r="BK28" s="24">
        <v>66</v>
      </c>
      <c r="BL28" s="15">
        <f t="shared" si="83"/>
        <v>1</v>
      </c>
      <c r="BM28" s="15">
        <f>IF(BL28="",0,VLOOKUP(BL28,Pointage[#All],2,FALSE)*BM$25)</f>
        <v>30</v>
      </c>
      <c r="BN28" s="16">
        <f t="shared" si="84"/>
        <v>106.25</v>
      </c>
      <c r="BO28" s="36" t="s">
        <v>220</v>
      </c>
      <c r="BP28" s="52">
        <f t="shared" si="85"/>
        <v>194.43799999999999</v>
      </c>
    </row>
    <row r="29" spans="1:68" x14ac:dyDescent="0.3">
      <c r="A29" s="20">
        <v>1431</v>
      </c>
      <c r="B29" s="19" t="s">
        <v>105</v>
      </c>
      <c r="C29" s="19" t="s">
        <v>112</v>
      </c>
      <c r="D29" s="14">
        <f t="shared" si="58"/>
        <v>202</v>
      </c>
      <c r="E29" s="15">
        <f t="shared" si="59"/>
        <v>3</v>
      </c>
      <c r="F29" s="15" t="str">
        <f t="shared" si="60"/>
        <v>Bronze</v>
      </c>
      <c r="G29" s="20">
        <v>65.938000000000002</v>
      </c>
      <c r="H29" s="15">
        <f t="shared" si="61"/>
        <v>2</v>
      </c>
      <c r="I29" s="15">
        <f>IF(H29="",0,VLOOKUP(H29,Pointage[#All],2,FALSE)*I$25)</f>
        <v>15</v>
      </c>
      <c r="J29" s="24">
        <v>62.5</v>
      </c>
      <c r="K29" s="15">
        <f t="shared" si="62"/>
        <v>3</v>
      </c>
      <c r="L29" s="15">
        <f>IF(K29="",0,VLOOKUP(K29,Pointage[#All],2,FALSE)*L$25)</f>
        <v>16</v>
      </c>
      <c r="M29" s="24">
        <v>64</v>
      </c>
      <c r="N29" s="15">
        <f t="shared" si="63"/>
        <v>2</v>
      </c>
      <c r="O29" s="15">
        <f>IF(N29="",0,VLOOKUP(N29,Pointage[#All],2,FALSE)*O$25)</f>
        <v>20</v>
      </c>
      <c r="P29" s="16">
        <f t="shared" si="64"/>
        <v>51</v>
      </c>
      <c r="Q29" s="20">
        <v>66.875</v>
      </c>
      <c r="R29" s="15">
        <f t="shared" si="65"/>
        <v>2</v>
      </c>
      <c r="S29" s="15">
        <f>IF(R29="",0,VLOOKUP(R29,Pointage[#All],2,FALSE)*S$25)</f>
        <v>20</v>
      </c>
      <c r="T29" s="24">
        <v>71.875</v>
      </c>
      <c r="U29" s="15">
        <f t="shared" si="66"/>
        <v>1</v>
      </c>
      <c r="V29" s="15">
        <f>IF(U29="",0,VLOOKUP(U29,Pointage[#All],2,FALSE)*V$25)</f>
        <v>24</v>
      </c>
      <c r="W29" s="24">
        <v>68.75</v>
      </c>
      <c r="X29" s="15">
        <f t="shared" si="67"/>
        <v>2</v>
      </c>
      <c r="Y29" s="15">
        <f>IF(X29="",0,VLOOKUP(X29,Pointage[#All],2,FALSE)*Y$25)</f>
        <v>20</v>
      </c>
      <c r="Z29" s="16">
        <f t="shared" si="68"/>
        <v>64</v>
      </c>
      <c r="AA29" s="20"/>
      <c r="AB29" s="15" t="str">
        <f t="shared" si="69"/>
        <v/>
      </c>
      <c r="AC29" s="15">
        <f>IF(AB29="",0,VLOOKUP(AB29,Pointage[#All],2,FALSE)*AC$25)</f>
        <v>0</v>
      </c>
      <c r="AD29" s="24"/>
      <c r="AE29" s="15" t="str">
        <f t="shared" si="70"/>
        <v/>
      </c>
      <c r="AF29" s="15">
        <f>IF(AE29="",0,VLOOKUP(AE29,Pointage[#All],2,FALSE)*AF$25)</f>
        <v>0</v>
      </c>
      <c r="AG29" s="24"/>
      <c r="AH29" s="15" t="str">
        <f t="shared" si="71"/>
        <v/>
      </c>
      <c r="AI29" s="15">
        <f>IF(AH29="",0,VLOOKUP(AH29,Pointage[#All],2,FALSE)*AI$25)</f>
        <v>0</v>
      </c>
      <c r="AJ29" s="16">
        <f t="shared" si="72"/>
        <v>0</v>
      </c>
      <c r="AK29" s="20">
        <v>69.063000000000002</v>
      </c>
      <c r="AL29" s="15">
        <f t="shared" si="73"/>
        <v>2</v>
      </c>
      <c r="AM29" s="15">
        <f>IF(AL29="",0,VLOOKUP(AL29,Pointage[#All],2,FALSE)*AM$25)</f>
        <v>15</v>
      </c>
      <c r="AN29" s="24">
        <v>62.5</v>
      </c>
      <c r="AO29" s="15">
        <f t="shared" si="74"/>
        <v>3</v>
      </c>
      <c r="AP29" s="15">
        <f>IF(AO29="",0,VLOOKUP(AO29,Pointage[#All],2,FALSE)*AP$25)</f>
        <v>12</v>
      </c>
      <c r="AQ29" s="24">
        <v>60.5</v>
      </c>
      <c r="AR29" s="15">
        <f t="shared" si="75"/>
        <v>2</v>
      </c>
      <c r="AS29" s="15">
        <f>IF(AR29="",0,VLOOKUP(AR29,Pointage[#All],2,FALSE)*AS$25)</f>
        <v>10</v>
      </c>
      <c r="AT29" s="16">
        <f t="shared" si="76"/>
        <v>37</v>
      </c>
      <c r="AU29" s="20"/>
      <c r="AV29" s="15" t="str">
        <f t="shared" si="77"/>
        <v/>
      </c>
      <c r="AW29" s="15">
        <f>IF(AV29="",0,VLOOKUP(AV29,Pointage[#All],2,FALSE)*AW$25)</f>
        <v>0</v>
      </c>
      <c r="AX29" s="24"/>
      <c r="AY29" s="15" t="str">
        <f t="shared" si="78"/>
        <v/>
      </c>
      <c r="AZ29" s="15">
        <f>IF(AY29="",0,VLOOKUP(AY29,Pointage[#All],2,FALSE)*AZ$25)</f>
        <v>0</v>
      </c>
      <c r="BA29" s="24"/>
      <c r="BB29" s="15" t="str">
        <f t="shared" si="79"/>
        <v/>
      </c>
      <c r="BC29" s="15">
        <f>IF(BB29="",0,VLOOKUP(BB29,Pointage[#All],2,FALSE)*BC$25)</f>
        <v>0</v>
      </c>
      <c r="BD29" s="16">
        <f t="shared" si="80"/>
        <v>0</v>
      </c>
      <c r="BE29" s="20">
        <v>61.25</v>
      </c>
      <c r="BF29" s="15">
        <f t="shared" si="81"/>
        <v>5</v>
      </c>
      <c r="BG29" s="15">
        <f>IF(BF29="",0,VLOOKUP(BF29,Pointage[#All],2,FALSE)*BG$25)</f>
        <v>10</v>
      </c>
      <c r="BH29" s="24">
        <v>63.125</v>
      </c>
      <c r="BI29" s="15">
        <f t="shared" si="82"/>
        <v>4</v>
      </c>
      <c r="BJ29" s="15">
        <f>IF(BI29="",0,VLOOKUP(BI29,Pointage[#All],2,FALSE)*BJ$25)</f>
        <v>15</v>
      </c>
      <c r="BK29" s="24">
        <v>60.75</v>
      </c>
      <c r="BL29" s="15">
        <f t="shared" si="83"/>
        <v>4</v>
      </c>
      <c r="BM29" s="15">
        <f>IF(BL29="",0,VLOOKUP(BL29,Pointage[#All],2,FALSE)*BM$25)</f>
        <v>15</v>
      </c>
      <c r="BN29" s="16">
        <f t="shared" si="84"/>
        <v>50</v>
      </c>
      <c r="BO29" s="37"/>
      <c r="BP29" s="52">
        <f t="shared" si="85"/>
        <v>185.125</v>
      </c>
    </row>
    <row r="30" spans="1:68" x14ac:dyDescent="0.3">
      <c r="A30" s="20"/>
      <c r="B30" s="19" t="s">
        <v>108</v>
      </c>
      <c r="C30" s="19" t="s">
        <v>109</v>
      </c>
      <c r="D30" s="14">
        <f t="shared" si="58"/>
        <v>137</v>
      </c>
      <c r="E30" s="15">
        <f t="shared" si="59"/>
        <v>4</v>
      </c>
      <c r="F30" s="15" t="str">
        <f t="shared" si="60"/>
        <v/>
      </c>
      <c r="G30" s="20">
        <v>63.125</v>
      </c>
      <c r="H30" s="15">
        <f t="shared" si="61"/>
        <v>3</v>
      </c>
      <c r="I30" s="15">
        <f>IF(H30="",0,VLOOKUP(H30,Pointage[#All],2,FALSE)*I$25)</f>
        <v>12</v>
      </c>
      <c r="J30" s="24">
        <v>65.313000000000002</v>
      </c>
      <c r="K30" s="15">
        <f t="shared" si="62"/>
        <v>2</v>
      </c>
      <c r="L30" s="15">
        <f>IF(K30="",0,VLOOKUP(K30,Pointage[#All],2,FALSE)*L$25)</f>
        <v>20</v>
      </c>
      <c r="M30" s="24">
        <v>63.5</v>
      </c>
      <c r="N30" s="15">
        <f t="shared" si="63"/>
        <v>3</v>
      </c>
      <c r="O30" s="15">
        <f>IF(N30="",0,VLOOKUP(N30,Pointage[#All],2,FALSE)*O$25)</f>
        <v>16</v>
      </c>
      <c r="P30" s="16">
        <f t="shared" si="64"/>
        <v>48</v>
      </c>
      <c r="Q30" s="20">
        <v>64.688000000000002</v>
      </c>
      <c r="R30" s="15">
        <f t="shared" si="65"/>
        <v>4</v>
      </c>
      <c r="S30" s="15">
        <f>IF(R30="",0,VLOOKUP(R30,Pointage[#All],2,FALSE)*S$25)</f>
        <v>12</v>
      </c>
      <c r="T30" s="24">
        <v>68.125</v>
      </c>
      <c r="U30" s="15">
        <f t="shared" si="66"/>
        <v>3</v>
      </c>
      <c r="V30" s="15">
        <f>IF(U30="",0,VLOOKUP(U30,Pointage[#All],2,FALSE)*V$25)</f>
        <v>16</v>
      </c>
      <c r="W30" s="24">
        <v>61.25</v>
      </c>
      <c r="X30" s="15">
        <f t="shared" si="67"/>
        <v>3</v>
      </c>
      <c r="Y30" s="15">
        <f>IF(X30="",0,VLOOKUP(X30,Pointage[#All],2,FALSE)*Y$25)</f>
        <v>16</v>
      </c>
      <c r="Z30" s="16">
        <f t="shared" si="68"/>
        <v>44</v>
      </c>
      <c r="AA30" s="20">
        <v>65.31</v>
      </c>
      <c r="AB30" s="15">
        <f t="shared" si="69"/>
        <v>2</v>
      </c>
      <c r="AC30" s="15">
        <f>IF(AB30="",0,VLOOKUP(AB30,Pointage[#All],2,FALSE)*AC$25)</f>
        <v>15</v>
      </c>
      <c r="AD30" s="24">
        <v>66.25</v>
      </c>
      <c r="AE30" s="15">
        <f t="shared" si="70"/>
        <v>2</v>
      </c>
      <c r="AF30" s="15">
        <f>IF(AE30="",0,VLOOKUP(AE30,Pointage[#All],2,FALSE)*AF$25)</f>
        <v>15</v>
      </c>
      <c r="AG30" s="24">
        <v>65.75</v>
      </c>
      <c r="AH30" s="15">
        <f t="shared" si="71"/>
        <v>2</v>
      </c>
      <c r="AI30" s="15">
        <f>IF(AH30="",0,VLOOKUP(AH30,Pointage[#All],2,FALSE)*AI$25)</f>
        <v>15</v>
      </c>
      <c r="AJ30" s="16">
        <f t="shared" si="72"/>
        <v>45</v>
      </c>
      <c r="AK30" s="20"/>
      <c r="AL30" s="15" t="str">
        <f t="shared" si="73"/>
        <v/>
      </c>
      <c r="AM30" s="15">
        <f>IF(AL30="",0,VLOOKUP(AL30,Pointage[#All],2,FALSE)*AM$25)</f>
        <v>0</v>
      </c>
      <c r="AN30" s="24"/>
      <c r="AO30" s="15" t="str">
        <f t="shared" si="74"/>
        <v/>
      </c>
      <c r="AP30" s="15">
        <f>IF(AO30="",0,VLOOKUP(AO30,Pointage[#All],2,FALSE)*AP$25)</f>
        <v>0</v>
      </c>
      <c r="AQ30" s="24"/>
      <c r="AR30" s="15" t="str">
        <f t="shared" si="75"/>
        <v/>
      </c>
      <c r="AS30" s="15">
        <f>IF(AR30="",0,VLOOKUP(AR30,Pointage[#All],2,FALSE)*AS$25)</f>
        <v>0</v>
      </c>
      <c r="AT30" s="16">
        <f t="shared" si="76"/>
        <v>0</v>
      </c>
      <c r="AU30" s="20"/>
      <c r="AV30" s="15" t="str">
        <f t="shared" si="77"/>
        <v/>
      </c>
      <c r="AW30" s="15">
        <f>IF(AV30="",0,VLOOKUP(AV30,Pointage[#All],2,FALSE)*AW$25)</f>
        <v>0</v>
      </c>
      <c r="AX30" s="24"/>
      <c r="AY30" s="15" t="str">
        <f t="shared" si="78"/>
        <v/>
      </c>
      <c r="AZ30" s="15">
        <f>IF(AY30="",0,VLOOKUP(AY30,Pointage[#All],2,FALSE)*AZ$25)</f>
        <v>0</v>
      </c>
      <c r="BA30" s="24"/>
      <c r="BB30" s="15" t="str">
        <f t="shared" si="79"/>
        <v/>
      </c>
      <c r="BC30" s="15">
        <f>IF(BB30="",0,VLOOKUP(BB30,Pointage[#All],2,FALSE)*BC$25)</f>
        <v>0</v>
      </c>
      <c r="BD30" s="16">
        <f t="shared" si="80"/>
        <v>0</v>
      </c>
      <c r="BE30" s="20"/>
      <c r="BF30" s="15" t="str">
        <f t="shared" si="81"/>
        <v/>
      </c>
      <c r="BG30" s="15">
        <f>IF(BF30="",0,VLOOKUP(BF30,Pointage[#All],2,FALSE)*BG$25)</f>
        <v>0</v>
      </c>
      <c r="BH30" s="24"/>
      <c r="BI30" s="15" t="str">
        <f t="shared" si="82"/>
        <v/>
      </c>
      <c r="BJ30" s="15">
        <f>IF(BI30="",0,VLOOKUP(BI30,Pointage[#All],2,FALSE)*BJ$25)</f>
        <v>0</v>
      </c>
      <c r="BK30" s="24"/>
      <c r="BL30" s="15" t="str">
        <f t="shared" si="83"/>
        <v/>
      </c>
      <c r="BM30" s="15">
        <f>IF(BL30="",0,VLOOKUP(BL30,Pointage[#All],2,FALSE)*BM$25)</f>
        <v>0</v>
      </c>
      <c r="BN30" s="16">
        <f t="shared" si="84"/>
        <v>0</v>
      </c>
      <c r="BO30" s="36"/>
      <c r="BP30" s="52">
        <f t="shared" si="85"/>
        <v>0</v>
      </c>
    </row>
    <row r="31" spans="1:68" ht="15.6" x14ac:dyDescent="0.3">
      <c r="A31" s="20">
        <v>1466</v>
      </c>
      <c r="B31" s="19" t="s">
        <v>107</v>
      </c>
      <c r="C31" s="19" t="s">
        <v>110</v>
      </c>
      <c r="D31" s="14">
        <f t="shared" si="58"/>
        <v>137</v>
      </c>
      <c r="E31" s="15">
        <f t="shared" si="59"/>
        <v>4</v>
      </c>
      <c r="F31" s="15" t="str">
        <f t="shared" si="60"/>
        <v/>
      </c>
      <c r="G31" s="20"/>
      <c r="H31" s="15" t="str">
        <f t="shared" si="61"/>
        <v/>
      </c>
      <c r="I31" s="15">
        <f>IF(H31="",0,VLOOKUP(H31,Pointage[#All],2,FALSE)*I$25)</f>
        <v>0</v>
      </c>
      <c r="J31" s="24">
        <v>55.938000000000002</v>
      </c>
      <c r="K31" s="15">
        <f t="shared" si="62"/>
        <v>4</v>
      </c>
      <c r="L31" s="15">
        <f>IF(K31="",0,VLOOKUP(K31,Pointage[#All],2,FALSE)*L$25)</f>
        <v>12</v>
      </c>
      <c r="M31" s="24">
        <v>56</v>
      </c>
      <c r="N31" s="15">
        <f t="shared" si="63"/>
        <v>4</v>
      </c>
      <c r="O31" s="15">
        <f>IF(N31="",0,VLOOKUP(N31,Pointage[#All],2,FALSE)*O$25)</f>
        <v>12</v>
      </c>
      <c r="P31" s="16">
        <f t="shared" si="64"/>
        <v>24</v>
      </c>
      <c r="Q31" s="20"/>
      <c r="R31" s="15" t="str">
        <f t="shared" si="65"/>
        <v/>
      </c>
      <c r="S31" s="15">
        <f>IF(R31="",0,VLOOKUP(R31,Pointage[#All],2,FALSE)*S$25)</f>
        <v>0</v>
      </c>
      <c r="T31" s="24"/>
      <c r="U31" s="15" t="str">
        <f t="shared" si="66"/>
        <v/>
      </c>
      <c r="V31" s="15">
        <f>IF(U31="",0,VLOOKUP(U31,Pointage[#All],2,FALSE)*V$25)</f>
        <v>0</v>
      </c>
      <c r="W31" s="24"/>
      <c r="X31" s="15" t="str">
        <f t="shared" si="67"/>
        <v/>
      </c>
      <c r="Y31" s="15">
        <f>IF(X31="",0,VLOOKUP(X31,Pointage[#All],2,FALSE)*Y$25)</f>
        <v>0</v>
      </c>
      <c r="Z31" s="16">
        <f t="shared" si="68"/>
        <v>0</v>
      </c>
      <c r="AA31" s="20">
        <v>57.81</v>
      </c>
      <c r="AB31" s="15">
        <f t="shared" si="69"/>
        <v>3</v>
      </c>
      <c r="AC31" s="15">
        <f>IF(AB31="",0,VLOOKUP(AB31,Pointage[#All],2,FALSE)*AC$25)</f>
        <v>12</v>
      </c>
      <c r="AD31" s="24">
        <v>59.68</v>
      </c>
      <c r="AE31" s="15">
        <f t="shared" si="70"/>
        <v>3</v>
      </c>
      <c r="AF31" s="15">
        <f>IF(AE31="",0,VLOOKUP(AE31,Pointage[#All],2,FALSE)*AF$25)</f>
        <v>12</v>
      </c>
      <c r="AG31" s="24">
        <v>60.25</v>
      </c>
      <c r="AH31" s="15">
        <f t="shared" si="71"/>
        <v>3</v>
      </c>
      <c r="AI31" s="15">
        <f>IF(AH31="",0,VLOOKUP(AH31,Pointage[#All],2,FALSE)*AI$25)</f>
        <v>12</v>
      </c>
      <c r="AJ31" s="16">
        <f t="shared" si="72"/>
        <v>36</v>
      </c>
      <c r="AK31" s="20">
        <v>68.438000000000002</v>
      </c>
      <c r="AL31" s="15">
        <f t="shared" si="73"/>
        <v>3</v>
      </c>
      <c r="AM31" s="15">
        <f>IF(AL31="",0,VLOOKUP(AL31,Pointage[#All],2,FALSE)*AM$25)</f>
        <v>12</v>
      </c>
      <c r="AN31" s="24">
        <v>63.125</v>
      </c>
      <c r="AO31" s="15">
        <f t="shared" si="74"/>
        <v>2</v>
      </c>
      <c r="AP31" s="15">
        <f>IF(AO31="",0,VLOOKUP(AO31,Pointage[#All],2,FALSE)*AP$25)</f>
        <v>15</v>
      </c>
      <c r="AQ31" s="24"/>
      <c r="AR31" s="15" t="str">
        <f t="shared" si="75"/>
        <v/>
      </c>
      <c r="AS31" s="15">
        <f>IF(AR31="",0,VLOOKUP(AR31,Pointage[#All],2,FALSE)*AS$25)</f>
        <v>0</v>
      </c>
      <c r="AT31" s="16">
        <f t="shared" si="76"/>
        <v>27</v>
      </c>
      <c r="AU31" s="20"/>
      <c r="AV31" s="15" t="str">
        <f t="shared" si="77"/>
        <v/>
      </c>
      <c r="AW31" s="15">
        <f>IF(AV31="",0,VLOOKUP(AV31,Pointage[#All],2,FALSE)*AW$25)</f>
        <v>0</v>
      </c>
      <c r="AX31" s="24"/>
      <c r="AY31" s="15" t="str">
        <f t="shared" si="78"/>
        <v/>
      </c>
      <c r="AZ31" s="15">
        <f>IF(AY31="",0,VLOOKUP(AY31,Pointage[#All],2,FALSE)*AZ$25)</f>
        <v>0</v>
      </c>
      <c r="BA31" s="24"/>
      <c r="BB31" s="15" t="str">
        <f t="shared" si="79"/>
        <v/>
      </c>
      <c r="BC31" s="15">
        <f>IF(BB31="",0,VLOOKUP(BB31,Pointage[#All],2,FALSE)*BC$25)</f>
        <v>0</v>
      </c>
      <c r="BD31" s="16">
        <f t="shared" si="80"/>
        <v>0</v>
      </c>
      <c r="BE31" s="20">
        <v>62.188000000000002</v>
      </c>
      <c r="BF31" s="15">
        <f t="shared" si="81"/>
        <v>3</v>
      </c>
      <c r="BG31" s="15">
        <f>IF(BF31="",0,VLOOKUP(BF31,Pointage[#All],2,FALSE)*BG$25)</f>
        <v>20</v>
      </c>
      <c r="BH31" s="24">
        <v>60.938000000000002</v>
      </c>
      <c r="BI31" s="15">
        <f t="shared" si="82"/>
        <v>5</v>
      </c>
      <c r="BJ31" s="15">
        <f>IF(BI31="",0,VLOOKUP(BI31,Pointage[#All],2,FALSE)*BJ$25)</f>
        <v>10</v>
      </c>
      <c r="BK31" s="24">
        <v>58</v>
      </c>
      <c r="BL31" s="15">
        <f t="shared" si="83"/>
        <v>5</v>
      </c>
      <c r="BM31" s="15">
        <f>IF(BL31="",0,VLOOKUP(BL31,Pointage[#All],2,FALSE)*BM$25)</f>
        <v>10</v>
      </c>
      <c r="BN31" s="16">
        <f t="shared" si="84"/>
        <v>50</v>
      </c>
      <c r="BO31" s="35"/>
      <c r="BP31" s="52">
        <f t="shared" si="85"/>
        <v>181.126</v>
      </c>
    </row>
    <row r="32" spans="1:68" x14ac:dyDescent="0.3">
      <c r="A32" s="20">
        <v>1470</v>
      </c>
      <c r="B32" s="19" t="s">
        <v>185</v>
      </c>
      <c r="C32" s="19" t="s">
        <v>186</v>
      </c>
      <c r="D32" s="14">
        <f t="shared" si="58"/>
        <v>126.25</v>
      </c>
      <c r="E32" s="15">
        <f t="shared" si="59"/>
        <v>6</v>
      </c>
      <c r="F32" s="15" t="str">
        <f t="shared" si="60"/>
        <v/>
      </c>
      <c r="G32" s="20"/>
      <c r="H32" s="15" t="str">
        <f t="shared" si="61"/>
        <v/>
      </c>
      <c r="I32" s="15">
        <f>IF(H32="",0,VLOOKUP(H32,Pointage[#All],2,FALSE)*I$25)</f>
        <v>0</v>
      </c>
      <c r="J32" s="24"/>
      <c r="K32" s="15" t="str">
        <f t="shared" si="62"/>
        <v/>
      </c>
      <c r="L32" s="15">
        <f>IF(K32="",0,VLOOKUP(K32,Pointage[#All],2,FALSE)*L$25)</f>
        <v>0</v>
      </c>
      <c r="M32" s="24"/>
      <c r="N32" s="15" t="str">
        <f t="shared" si="63"/>
        <v/>
      </c>
      <c r="O32" s="15">
        <f>IF(N32="",0,VLOOKUP(N32,Pointage[#All],2,FALSE)*O$25)</f>
        <v>0</v>
      </c>
      <c r="P32" s="16">
        <f t="shared" si="64"/>
        <v>0</v>
      </c>
      <c r="Q32" s="20"/>
      <c r="R32" s="15" t="str">
        <f t="shared" si="65"/>
        <v/>
      </c>
      <c r="S32" s="15">
        <f>IF(R32="",0,VLOOKUP(R32,Pointage[#All],2,FALSE)*S$25)</f>
        <v>0</v>
      </c>
      <c r="T32" s="24"/>
      <c r="U32" s="15" t="str">
        <f t="shared" si="66"/>
        <v/>
      </c>
      <c r="V32" s="15">
        <f>IF(U32="",0,VLOOKUP(U32,Pointage[#All],2,FALSE)*V$25)</f>
        <v>0</v>
      </c>
      <c r="W32" s="24"/>
      <c r="X32" s="15" t="str">
        <f t="shared" si="67"/>
        <v/>
      </c>
      <c r="Y32" s="15">
        <f>IF(X32="",0,VLOOKUP(X32,Pointage[#All],2,FALSE)*Y$25)</f>
        <v>0</v>
      </c>
      <c r="Z32" s="16">
        <f t="shared" si="68"/>
        <v>0</v>
      </c>
      <c r="AA32" s="20"/>
      <c r="AB32" s="15" t="str">
        <f t="shared" si="69"/>
        <v/>
      </c>
      <c r="AC32" s="15">
        <f>IF(AB32="",0,VLOOKUP(AB32,Pointage[#All],2,FALSE)*AC$25)</f>
        <v>0</v>
      </c>
      <c r="AD32" s="24"/>
      <c r="AE32" s="15" t="str">
        <f t="shared" si="70"/>
        <v/>
      </c>
      <c r="AF32" s="15">
        <f>IF(AE32="",0,VLOOKUP(AE32,Pointage[#All],2,FALSE)*AF$25)</f>
        <v>0</v>
      </c>
      <c r="AG32" s="24"/>
      <c r="AH32" s="15" t="str">
        <f t="shared" si="71"/>
        <v/>
      </c>
      <c r="AI32" s="15">
        <f>IF(AH32="",0,VLOOKUP(AH32,Pointage[#All],2,FALSE)*AI$25)</f>
        <v>0</v>
      </c>
      <c r="AJ32" s="16">
        <f t="shared" si="72"/>
        <v>0</v>
      </c>
      <c r="AK32" s="20"/>
      <c r="AL32" s="15" t="str">
        <f t="shared" si="73"/>
        <v/>
      </c>
      <c r="AM32" s="15">
        <f>IF(AL32="",0,VLOOKUP(AL32,Pointage[#All],2,FALSE)*AM$25)</f>
        <v>0</v>
      </c>
      <c r="AN32" s="24"/>
      <c r="AO32" s="15" t="str">
        <f t="shared" si="74"/>
        <v/>
      </c>
      <c r="AP32" s="15">
        <f>IF(AO32="",0,VLOOKUP(AO32,Pointage[#All],2,FALSE)*AP$25)</f>
        <v>0</v>
      </c>
      <c r="AQ32" s="24"/>
      <c r="AR32" s="15" t="str">
        <f t="shared" si="75"/>
        <v/>
      </c>
      <c r="AS32" s="15">
        <f>IF(AR32="",0,VLOOKUP(AR32,Pointage[#All],2,FALSE)*AS$25)</f>
        <v>0</v>
      </c>
      <c r="AT32" s="16">
        <f t="shared" si="76"/>
        <v>0</v>
      </c>
      <c r="AU32" s="20">
        <v>65.31</v>
      </c>
      <c r="AV32" s="15">
        <f t="shared" si="77"/>
        <v>2</v>
      </c>
      <c r="AW32" s="15">
        <f>IF(AV32="",0,VLOOKUP(AV32,Pointage[#All],2,FALSE)*AW$25)</f>
        <v>15</v>
      </c>
      <c r="AX32" s="24">
        <v>64.38</v>
      </c>
      <c r="AY32" s="15">
        <f t="shared" si="78"/>
        <v>1</v>
      </c>
      <c r="AZ32" s="15">
        <f>IF(AY32="",0,VLOOKUP(AY32,Pointage[#All],2,FALSE)*AZ$25)</f>
        <v>18</v>
      </c>
      <c r="BA32" s="24">
        <v>65.25</v>
      </c>
      <c r="BB32" s="15">
        <f t="shared" si="79"/>
        <v>3</v>
      </c>
      <c r="BC32" s="15">
        <f>IF(BB32="",0,VLOOKUP(BB32,Pointage[#All],2,FALSE)*BC$25)</f>
        <v>12</v>
      </c>
      <c r="BD32" s="16">
        <f t="shared" si="80"/>
        <v>45</v>
      </c>
      <c r="BE32" s="20">
        <v>62.813000000000002</v>
      </c>
      <c r="BF32" s="15">
        <f t="shared" si="81"/>
        <v>2</v>
      </c>
      <c r="BG32" s="15">
        <f>IF(BF32="",0,VLOOKUP(BF32,Pointage[#All],2,FALSE)*BG$25)</f>
        <v>25</v>
      </c>
      <c r="BH32" s="24">
        <v>64.063000000000002</v>
      </c>
      <c r="BI32" s="15">
        <f t="shared" si="82"/>
        <v>3</v>
      </c>
      <c r="BJ32" s="15">
        <f>IF(BI32="",0,VLOOKUP(BI32,Pointage[#All],2,FALSE)*BJ$25)</f>
        <v>20</v>
      </c>
      <c r="BK32" s="24">
        <v>64</v>
      </c>
      <c r="BL32" s="15">
        <f t="shared" si="83"/>
        <v>3</v>
      </c>
      <c r="BM32" s="15">
        <f>IF(BL32="",0,VLOOKUP(BL32,Pointage[#All],2,FALSE)*BM$25)</f>
        <v>20</v>
      </c>
      <c r="BN32" s="16">
        <f t="shared" si="84"/>
        <v>81.25</v>
      </c>
      <c r="BO32" s="36"/>
      <c r="BP32" s="52">
        <f t="shared" si="85"/>
        <v>190.876</v>
      </c>
    </row>
    <row r="33" spans="1:68" x14ac:dyDescent="0.3">
      <c r="A33" s="20"/>
      <c r="B33" s="19" t="s">
        <v>134</v>
      </c>
      <c r="C33" s="19" t="s">
        <v>135</v>
      </c>
      <c r="D33" s="14">
        <f t="shared" si="58"/>
        <v>44</v>
      </c>
      <c r="E33" s="15">
        <f t="shared" si="59"/>
        <v>7</v>
      </c>
      <c r="F33" s="15" t="str">
        <f t="shared" si="60"/>
        <v/>
      </c>
      <c r="G33" s="20"/>
      <c r="H33" s="15" t="str">
        <f t="shared" si="61"/>
        <v/>
      </c>
      <c r="I33" s="15">
        <f>IF(H33="",0,VLOOKUP(H33,Pointage[#All],2,FALSE)*I$25)</f>
        <v>0</v>
      </c>
      <c r="J33" s="24"/>
      <c r="K33" s="15" t="str">
        <f t="shared" si="62"/>
        <v/>
      </c>
      <c r="L33" s="15">
        <f>IF(K33="",0,VLOOKUP(K33,Pointage[#All],2,FALSE)*L$25)</f>
        <v>0</v>
      </c>
      <c r="M33" s="24"/>
      <c r="N33" s="15" t="str">
        <f t="shared" si="63"/>
        <v/>
      </c>
      <c r="O33" s="15">
        <f>IF(N33="",0,VLOOKUP(N33,Pointage[#All],2,FALSE)*O$25)</f>
        <v>0</v>
      </c>
      <c r="P33" s="16">
        <f t="shared" si="64"/>
        <v>0</v>
      </c>
      <c r="Q33" s="20">
        <v>65</v>
      </c>
      <c r="R33" s="15">
        <f t="shared" si="65"/>
        <v>3</v>
      </c>
      <c r="S33" s="15">
        <f>IF(R33="",0,VLOOKUP(R33,Pointage[#All],2,FALSE)*S$25)</f>
        <v>16</v>
      </c>
      <c r="T33" s="24">
        <v>67.5</v>
      </c>
      <c r="U33" s="15">
        <f t="shared" si="66"/>
        <v>4</v>
      </c>
      <c r="V33" s="15">
        <f>IF(U33="",0,VLOOKUP(U33,Pointage[#All],2,FALSE)*V$25)</f>
        <v>12</v>
      </c>
      <c r="W33" s="24">
        <v>61.25</v>
      </c>
      <c r="X33" s="15">
        <f t="shared" si="67"/>
        <v>3</v>
      </c>
      <c r="Y33" s="15">
        <f>IF(X33="",0,VLOOKUP(X33,Pointage[#All],2,FALSE)*Y$25)</f>
        <v>16</v>
      </c>
      <c r="Z33" s="16">
        <f t="shared" si="68"/>
        <v>44</v>
      </c>
      <c r="AA33" s="20"/>
      <c r="AB33" s="15" t="str">
        <f t="shared" si="69"/>
        <v/>
      </c>
      <c r="AC33" s="15">
        <f>IF(AB33="",0,VLOOKUP(AB33,Pointage[#All],2,FALSE)*AC$25)</f>
        <v>0</v>
      </c>
      <c r="AD33" s="24"/>
      <c r="AE33" s="15" t="str">
        <f t="shared" si="70"/>
        <v/>
      </c>
      <c r="AF33" s="15">
        <f>IF(AE33="",0,VLOOKUP(AE33,Pointage[#All],2,FALSE)*AF$25)</f>
        <v>0</v>
      </c>
      <c r="AG33" s="24"/>
      <c r="AH33" s="15" t="str">
        <f t="shared" si="71"/>
        <v/>
      </c>
      <c r="AI33" s="15">
        <f>IF(AH33="",0,VLOOKUP(AH33,Pointage[#All],2,FALSE)*AI$25)</f>
        <v>0</v>
      </c>
      <c r="AJ33" s="16">
        <f t="shared" si="72"/>
        <v>0</v>
      </c>
      <c r="AK33" s="20"/>
      <c r="AL33" s="15" t="str">
        <f t="shared" si="73"/>
        <v/>
      </c>
      <c r="AM33" s="15">
        <f>IF(AL33="",0,VLOOKUP(AL33,Pointage[#All],2,FALSE)*AM$25)</f>
        <v>0</v>
      </c>
      <c r="AN33" s="24"/>
      <c r="AO33" s="15" t="str">
        <f t="shared" si="74"/>
        <v/>
      </c>
      <c r="AP33" s="15">
        <f>IF(AO33="",0,VLOOKUP(AO33,Pointage[#All],2,FALSE)*AP$25)</f>
        <v>0</v>
      </c>
      <c r="AQ33" s="24"/>
      <c r="AR33" s="15" t="str">
        <f t="shared" si="75"/>
        <v/>
      </c>
      <c r="AS33" s="15">
        <f>IF(AR33="",0,VLOOKUP(AR33,Pointage[#All],2,FALSE)*AS$25)</f>
        <v>0</v>
      </c>
      <c r="AT33" s="16">
        <f t="shared" si="76"/>
        <v>0</v>
      </c>
      <c r="AU33" s="20"/>
      <c r="AV33" s="15" t="str">
        <f t="shared" si="77"/>
        <v/>
      </c>
      <c r="AW33" s="15">
        <f>IF(AV33="",0,VLOOKUP(AV33,Pointage[#All],2,FALSE)*AW$25)</f>
        <v>0</v>
      </c>
      <c r="AX33" s="24"/>
      <c r="AY33" s="15" t="str">
        <f t="shared" si="78"/>
        <v/>
      </c>
      <c r="AZ33" s="15">
        <f>IF(AY33="",0,VLOOKUP(AY33,Pointage[#All],2,FALSE)*AZ$25)</f>
        <v>0</v>
      </c>
      <c r="BA33" s="24"/>
      <c r="BB33" s="15" t="str">
        <f t="shared" si="79"/>
        <v/>
      </c>
      <c r="BC33" s="15">
        <f>IF(BB33="",0,VLOOKUP(BB33,Pointage[#All],2,FALSE)*BC$25)</f>
        <v>0</v>
      </c>
      <c r="BD33" s="16">
        <f t="shared" si="80"/>
        <v>0</v>
      </c>
      <c r="BE33" s="20"/>
      <c r="BF33" s="15" t="str">
        <f t="shared" si="81"/>
        <v/>
      </c>
      <c r="BG33" s="15">
        <f>IF(BF33="",0,VLOOKUP(BF33,Pointage[#All],2,FALSE)*BG$25)</f>
        <v>0</v>
      </c>
      <c r="BH33" s="24"/>
      <c r="BI33" s="15" t="str">
        <f t="shared" si="82"/>
        <v/>
      </c>
      <c r="BJ33" s="15">
        <f>IF(BI33="",0,VLOOKUP(BI33,Pointage[#All],2,FALSE)*BJ$25)</f>
        <v>0</v>
      </c>
      <c r="BK33" s="24"/>
      <c r="BL33" s="15" t="str">
        <f t="shared" si="83"/>
        <v/>
      </c>
      <c r="BM33" s="15">
        <f>IF(BL33="",0,VLOOKUP(BL33,Pointage[#All],2,FALSE)*BM$25)</f>
        <v>0</v>
      </c>
      <c r="BN33" s="16">
        <f t="shared" si="84"/>
        <v>0</v>
      </c>
      <c r="BO33" s="36"/>
      <c r="BP33" s="52">
        <f t="shared" si="85"/>
        <v>0</v>
      </c>
    </row>
    <row r="34" spans="1:68" x14ac:dyDescent="0.3">
      <c r="A34" s="20"/>
      <c r="B34" s="19"/>
      <c r="C34" s="19"/>
      <c r="D34" s="14">
        <f t="shared" ref="D34:D55" si="86">P34+Z34++AJ34+AT34+BD34+BN34</f>
        <v>0</v>
      </c>
      <c r="E34" s="15" t="str">
        <f t="shared" ref="E34:E55" si="87">IF(D34=0,"",RANK(D34,D$27:D$55,0))</f>
        <v/>
      </c>
      <c r="F34" s="15" t="str">
        <f t="shared" ref="F34:F47" si="88">IF(E34=1,"Or",IF(E34=2,"Argent",IF(E34=3,"Bronze","")))</f>
        <v/>
      </c>
      <c r="G34" s="20"/>
      <c r="H34" s="15" t="str">
        <f t="shared" ref="H34:H55" si="89">IF(G34=0,"",IF(COUNTIF(G$27:G$55,"&gt;0")&gt;1,RANK(G34,G$27:G$55,0),IF(G34&gt;=63,1,IF(AND(G34&gt;=60,G34&lt;=62.9),2,3))))</f>
        <v/>
      </c>
      <c r="I34" s="15">
        <f>IF(H34="",0,VLOOKUP(H34,Pointage[#All],2,FALSE)*I$25)</f>
        <v>0</v>
      </c>
      <c r="J34" s="24"/>
      <c r="K34" s="15" t="str">
        <f t="shared" ref="K34:K55" si="90">IF(J34=0,"",IF(COUNTIF(J$27:J$55,"&gt;0")&gt;1,RANK(J34,J$27:J$55,0),IF(J34&gt;=63,1,IF(AND(J34&gt;=60,J34&lt;=62.9),2,3))))</f>
        <v/>
      </c>
      <c r="L34" s="15">
        <f>IF(K34="",0,VLOOKUP(K34,Pointage[#All],2,FALSE)*L$25)</f>
        <v>0</v>
      </c>
      <c r="M34" s="24"/>
      <c r="N34" s="15" t="str">
        <f t="shared" ref="N34:N55" si="91">IF(M34=0,"",IF(COUNTIF(M$27:M$55,"&gt;0")&gt;1,RANK(M34,M$27:M$55,0),IF(M34&gt;=63,1,IF(AND(M34&gt;=60,M34&lt;=62.9),2,3))))</f>
        <v/>
      </c>
      <c r="O34" s="15">
        <f>IF(N34="",0,VLOOKUP(N34,Pointage[#All],2,FALSE)*O$25)</f>
        <v>0</v>
      </c>
      <c r="P34" s="16">
        <f t="shared" ref="P34:P55" si="92">IF(I34="","",I34+L34+O34)</f>
        <v>0</v>
      </c>
      <c r="Q34" s="20"/>
      <c r="R34" s="15" t="str">
        <f t="shared" ref="R34:R55" si="93">IF(Q34=0,"",IF(COUNTIF(Q$27:Q$55,"&gt;0")&gt;1,RANK(Q34,Q$27:Q$55,0),IF(Q34&gt;=63,1,IF(AND(Q34&gt;=60,Q34&lt;=62.9),2,3))))</f>
        <v/>
      </c>
      <c r="S34" s="15">
        <f>IF(R34="",0,VLOOKUP(R34,Pointage[#All],2,FALSE)*S$25)</f>
        <v>0</v>
      </c>
      <c r="T34" s="24"/>
      <c r="U34" s="15" t="str">
        <f t="shared" ref="U34:U55" si="94">IF(T34=0,"",IF(COUNTIF(T$27:T$55,"&gt;0")&gt;1,RANK(T34,T$27:T$55,0),IF(T34&gt;=63,1,IF(AND(T34&gt;=60,T34&lt;=62.9),2,3))))</f>
        <v/>
      </c>
      <c r="V34" s="15">
        <f>IF(U34="",0,VLOOKUP(U34,Pointage[#All],2,FALSE)*V$25)</f>
        <v>0</v>
      </c>
      <c r="W34" s="24"/>
      <c r="X34" s="15" t="str">
        <f t="shared" ref="X34:X55" si="95">IF(W34=0,"",IF(COUNTIF(W$27:W$55,"&gt;0")&gt;1,RANK(W34,W$27:W$55,0),IF(W34&gt;=63,1,IF(AND(W34&gt;=60,W34&lt;=62.9),2,3))))</f>
        <v/>
      </c>
      <c r="Y34" s="15">
        <f>IF(X34="",0,VLOOKUP(X34,Pointage[#All],2,FALSE)*Y$25)</f>
        <v>0</v>
      </c>
      <c r="Z34" s="16">
        <f t="shared" ref="Z34:Z55" si="96">IF(S34="","",S34+V34+Y34)</f>
        <v>0</v>
      </c>
      <c r="AA34" s="20"/>
      <c r="AB34" s="15" t="str">
        <f t="shared" ref="AB34:AB55" si="97">IF(AA34=0,"",IF(COUNTIF(AA$27:AA$55,"&gt;0")&gt;1,RANK(AA34,AA$27:AA$55,0),IF(AA34&gt;=63,1,IF(AND(AA34&gt;=60,AA34&lt;=62.9),2,3))))</f>
        <v/>
      </c>
      <c r="AC34" s="15">
        <f>IF(AB34="",0,VLOOKUP(AB34,Pointage[#All],2,FALSE)*AC$25)</f>
        <v>0</v>
      </c>
      <c r="AD34" s="24"/>
      <c r="AE34" s="15" t="str">
        <f t="shared" ref="AE34:AE55" si="98">IF(AD34=0,"",IF(COUNTIF(AD$27:AD$55,"&gt;0")&gt;1,RANK(AD34,AD$27:AD$55,0),IF(AD34&gt;=63,1,IF(AND(AD34&gt;=60,AD34&lt;=62.9),2,3))))</f>
        <v/>
      </c>
      <c r="AF34" s="15">
        <f>IF(AE34="",0,VLOOKUP(AE34,Pointage[#All],2,FALSE)*AF$25)</f>
        <v>0</v>
      </c>
      <c r="AG34" s="24"/>
      <c r="AH34" s="15" t="str">
        <f t="shared" ref="AH34:AH55" si="99">IF(AG34=0,"",IF(COUNTIF(AG$27:AG$55,"&gt;0")&gt;1,RANK(AG34,AG$27:AG$55,0),IF(AG34&gt;=63,1,IF(AND(AG34&gt;=60,AG34&lt;=62.9),2,3))))</f>
        <v/>
      </c>
      <c r="AI34" s="15">
        <f>IF(AH34="",0,VLOOKUP(AH34,Pointage[#All],2,FALSE)*AI$25)</f>
        <v>0</v>
      </c>
      <c r="AJ34" s="16">
        <f t="shared" ref="AJ34:AJ55" si="100">IF(AC34="","",AC34+AF34+AI34)</f>
        <v>0</v>
      </c>
      <c r="AK34" s="20"/>
      <c r="AL34" s="15" t="str">
        <f t="shared" ref="AL34:AL55" si="101">IF(AK34=0,"",IF(COUNTIF(AK$27:AK$55,"&gt;0")&gt;1,RANK(AK34,AK$27:AK$55,0),IF(AK34&gt;=63,1,IF(AND(AK34&gt;=60,AK34&lt;=62.9),2,3))))</f>
        <v/>
      </c>
      <c r="AM34" s="15">
        <f>IF(AL34="",0,VLOOKUP(AL34,Pointage[#All],2,FALSE)*AM$25)</f>
        <v>0</v>
      </c>
      <c r="AN34" s="24"/>
      <c r="AO34" s="15" t="str">
        <f t="shared" ref="AO34:AO55" si="102">IF(AN34=0,"",IF(COUNTIF(AN$27:AN$55,"&gt;0")&gt;1,RANK(AN34,AN$27:AN$55,0),IF(AN34&gt;=63,1,IF(AND(AN34&gt;=60,AN34&lt;=62.9),2,3))))</f>
        <v/>
      </c>
      <c r="AP34" s="15">
        <f>IF(AO34="",0,VLOOKUP(AO34,Pointage[#All],2,FALSE)*AP$25)</f>
        <v>0</v>
      </c>
      <c r="AQ34" s="24"/>
      <c r="AR34" s="15" t="str">
        <f t="shared" ref="AR34:AR55" si="103">IF(AQ34=0,"",IF(COUNTIF(AQ$27:AQ$55,"&gt;0")&gt;1,RANK(AQ34,AQ$27:AQ$55,0),IF(AQ34&gt;=63,1,IF(AND(AQ34&gt;=60,AQ34&lt;=62.9),2,3))))</f>
        <v/>
      </c>
      <c r="AS34" s="15">
        <f>IF(AR34="",0,VLOOKUP(AR34,Pointage[#All],2,FALSE)*AS$25)</f>
        <v>0</v>
      </c>
      <c r="AT34" s="16">
        <f t="shared" ref="AT34:AT55" si="104">IF(AM34="","",AM34+AP34+AS34)</f>
        <v>0</v>
      </c>
      <c r="AU34" s="20"/>
      <c r="AV34" s="15" t="str">
        <f t="shared" ref="AV34:AV55" si="105">IF(AU34=0,"",IF(COUNTIF(AU$27:AU$55,"&gt;0")&gt;1,RANK(AU34,AU$27:AU$55,0),IF(AU34&gt;=63,1,IF(AND(AU34&gt;=60,AU34&lt;=62.9),2,3))))</f>
        <v/>
      </c>
      <c r="AW34" s="15">
        <f>IF(AV34="",0,VLOOKUP(AV34,Pointage[#All],2,FALSE)*AW$25)</f>
        <v>0</v>
      </c>
      <c r="AX34" s="24"/>
      <c r="AY34" s="15" t="str">
        <f t="shared" ref="AY34:AY55" si="106">IF(AX34=0,"",IF(COUNTIF(AX$27:AX$55,"&gt;0")&gt;1,RANK(AX34,AX$27:AX$55,0),IF(AX34&gt;=63,1,IF(AND(AX34&gt;=60,AX34&lt;=62.9),2,3))))</f>
        <v/>
      </c>
      <c r="AZ34" s="15">
        <f>IF(AY34="",0,VLOOKUP(AY34,Pointage[#All],2,FALSE)*AZ$25)</f>
        <v>0</v>
      </c>
      <c r="BA34" s="24"/>
      <c r="BB34" s="15" t="str">
        <f t="shared" ref="BB34:BB55" si="107">IF(BA34=0,"",IF(COUNTIF(BA$27:BA$55,"&gt;0")&gt;1,RANK(BA34,BA$27:BA$55,0),IF(BA34&gt;=63,1,IF(AND(BA34&gt;=60,BA34&lt;=62.9),2,3))))</f>
        <v/>
      </c>
      <c r="BC34" s="15">
        <f>IF(BB34="",0,VLOOKUP(BB34,Pointage[#All],2,FALSE)*BC$25)</f>
        <v>0</v>
      </c>
      <c r="BD34" s="16">
        <f t="shared" ref="BD34:BD55" si="108">IF(AW34="","",AW34+AZ34+BC34)</f>
        <v>0</v>
      </c>
      <c r="BE34" s="20"/>
      <c r="BF34" s="15" t="str">
        <f t="shared" ref="BF34:BF55" si="109">IF(BE34=0,"",IF(COUNTIF(BE$27:BE$55,"&gt;0")&gt;1,RANK(BE34,BE$27:BE$55,0),IF(BE34&gt;=63,1,IF(AND(BE34&gt;=60,BE34&lt;=62.9),2,3))))</f>
        <v/>
      </c>
      <c r="BG34" s="15">
        <f>IF(BF34="",0,VLOOKUP(BF34,Pointage[#All],2,FALSE)*BG$25)</f>
        <v>0</v>
      </c>
      <c r="BH34" s="24"/>
      <c r="BI34" s="15" t="str">
        <f t="shared" ref="BI34:BI55" si="110">IF(BH34=0,"",IF(COUNTIF(BH$27:BH$55,"&gt;0")&gt;1,RANK(BH34,BH$27:BH$55,0),IF(BH34&gt;=63,1,IF(AND(BH34&gt;=60,BH34&lt;=62.9),2,3))))</f>
        <v/>
      </c>
      <c r="BJ34" s="15">
        <f>IF(BI34="",0,VLOOKUP(BI34,Pointage[#All],2,FALSE)*BJ$25)</f>
        <v>0</v>
      </c>
      <c r="BK34" s="24"/>
      <c r="BL34" s="15" t="str">
        <f t="shared" ref="BL34:BL55" si="111">IF(BK34=0,"",IF(COUNTIF(BK$27:BK$55,"&gt;0")&gt;1,RANK(BK34,BK$27:BK$55,0),IF(BK34&gt;=63,1,IF(AND(BK34&gt;=60,BK34&lt;=62.9),2,3))))</f>
        <v/>
      </c>
      <c r="BM34" s="15">
        <f>IF(BL34="",0,VLOOKUP(BL34,Pointage[#All],2,FALSE)*BM$25)</f>
        <v>0</v>
      </c>
      <c r="BN34" s="16">
        <f t="shared" ref="BN34:BN55" si="112">IF(BG34="","",BG34+BJ34+BM34)*1.25</f>
        <v>0</v>
      </c>
      <c r="BO34" s="36"/>
      <c r="BP34" s="52">
        <f t="shared" si="55"/>
        <v>0</v>
      </c>
    </row>
    <row r="35" spans="1:68" x14ac:dyDescent="0.3">
      <c r="A35" s="20"/>
      <c r="B35" s="19"/>
      <c r="C35" s="19"/>
      <c r="D35" s="14">
        <f t="shared" si="86"/>
        <v>0</v>
      </c>
      <c r="E35" s="15" t="str">
        <f t="shared" si="87"/>
        <v/>
      </c>
      <c r="F35" s="15" t="str">
        <f t="shared" si="88"/>
        <v/>
      </c>
      <c r="G35" s="20"/>
      <c r="H35" s="15" t="str">
        <f t="shared" si="89"/>
        <v/>
      </c>
      <c r="I35" s="15">
        <f>IF(H35="",0,VLOOKUP(H35,Pointage[#All],2,FALSE)*I$25)</f>
        <v>0</v>
      </c>
      <c r="J35" s="24"/>
      <c r="K35" s="15" t="str">
        <f t="shared" si="90"/>
        <v/>
      </c>
      <c r="L35" s="15">
        <f>IF(K35="",0,VLOOKUP(K35,Pointage[#All],2,FALSE)*L$25)</f>
        <v>0</v>
      </c>
      <c r="M35" s="24"/>
      <c r="N35" s="15" t="str">
        <f t="shared" si="91"/>
        <v/>
      </c>
      <c r="O35" s="15">
        <f>IF(N35="",0,VLOOKUP(N35,Pointage[#All],2,FALSE)*O$25)</f>
        <v>0</v>
      </c>
      <c r="P35" s="16">
        <f t="shared" si="92"/>
        <v>0</v>
      </c>
      <c r="Q35" s="20"/>
      <c r="R35" s="15" t="str">
        <f t="shared" si="93"/>
        <v/>
      </c>
      <c r="S35" s="15">
        <f>IF(R35="",0,VLOOKUP(R35,Pointage[#All],2,FALSE)*S$25)</f>
        <v>0</v>
      </c>
      <c r="T35" s="24"/>
      <c r="U35" s="15" t="str">
        <f t="shared" si="94"/>
        <v/>
      </c>
      <c r="V35" s="15">
        <f>IF(U35="",0,VLOOKUP(U35,Pointage[#All],2,FALSE)*V$25)</f>
        <v>0</v>
      </c>
      <c r="W35" s="24"/>
      <c r="X35" s="15" t="str">
        <f t="shared" si="95"/>
        <v/>
      </c>
      <c r="Y35" s="15">
        <f>IF(X35="",0,VLOOKUP(X35,Pointage[#All],2,FALSE)*Y$25)</f>
        <v>0</v>
      </c>
      <c r="Z35" s="16">
        <f t="shared" si="96"/>
        <v>0</v>
      </c>
      <c r="AA35" s="20"/>
      <c r="AB35" s="15" t="str">
        <f t="shared" si="97"/>
        <v/>
      </c>
      <c r="AC35" s="15">
        <f>IF(AB35="",0,VLOOKUP(AB35,Pointage[#All],2,FALSE)*AC$25)</f>
        <v>0</v>
      </c>
      <c r="AD35" s="24"/>
      <c r="AE35" s="15" t="str">
        <f t="shared" si="98"/>
        <v/>
      </c>
      <c r="AF35" s="15">
        <f>IF(AE35="",0,VLOOKUP(AE35,Pointage[#All],2,FALSE)*AF$25)</f>
        <v>0</v>
      </c>
      <c r="AG35" s="24"/>
      <c r="AH35" s="15" t="str">
        <f t="shared" si="99"/>
        <v/>
      </c>
      <c r="AI35" s="15">
        <f>IF(AH35="",0,VLOOKUP(AH35,Pointage[#All],2,FALSE)*AI$25)</f>
        <v>0</v>
      </c>
      <c r="AJ35" s="16">
        <f t="shared" si="100"/>
        <v>0</v>
      </c>
      <c r="AK35" s="20"/>
      <c r="AL35" s="15" t="str">
        <f t="shared" si="101"/>
        <v/>
      </c>
      <c r="AM35" s="15">
        <f>IF(AL35="",0,VLOOKUP(AL35,Pointage[#All],2,FALSE)*AM$25)</f>
        <v>0</v>
      </c>
      <c r="AN35" s="24"/>
      <c r="AO35" s="15" t="str">
        <f t="shared" si="102"/>
        <v/>
      </c>
      <c r="AP35" s="15">
        <f>IF(AO35="",0,VLOOKUP(AO35,Pointage[#All],2,FALSE)*AP$25)</f>
        <v>0</v>
      </c>
      <c r="AQ35" s="24"/>
      <c r="AR35" s="15" t="str">
        <f t="shared" si="103"/>
        <v/>
      </c>
      <c r="AS35" s="15">
        <f>IF(AR35="",0,VLOOKUP(AR35,Pointage[#All],2,FALSE)*AS$25)</f>
        <v>0</v>
      </c>
      <c r="AT35" s="16">
        <f t="shared" si="104"/>
        <v>0</v>
      </c>
      <c r="AU35" s="20"/>
      <c r="AV35" s="15" t="str">
        <f t="shared" si="105"/>
        <v/>
      </c>
      <c r="AW35" s="15">
        <f>IF(AV35="",0,VLOOKUP(AV35,Pointage[#All],2,FALSE)*AW$25)</f>
        <v>0</v>
      </c>
      <c r="AX35" s="24"/>
      <c r="AY35" s="15" t="str">
        <f t="shared" si="106"/>
        <v/>
      </c>
      <c r="AZ35" s="15">
        <f>IF(AY35="",0,VLOOKUP(AY35,Pointage[#All],2,FALSE)*AZ$25)</f>
        <v>0</v>
      </c>
      <c r="BA35" s="24"/>
      <c r="BB35" s="15" t="str">
        <f t="shared" si="107"/>
        <v/>
      </c>
      <c r="BC35" s="15">
        <f>IF(BB35="",0,VLOOKUP(BB35,Pointage[#All],2,FALSE)*BC$25)</f>
        <v>0</v>
      </c>
      <c r="BD35" s="16">
        <f t="shared" si="108"/>
        <v>0</v>
      </c>
      <c r="BE35" s="20"/>
      <c r="BF35" s="15" t="str">
        <f t="shared" si="109"/>
        <v/>
      </c>
      <c r="BG35" s="15">
        <f>IF(BF35="",0,VLOOKUP(BF35,Pointage[#All],2,FALSE)*BG$25)</f>
        <v>0</v>
      </c>
      <c r="BH35" s="24"/>
      <c r="BI35" s="15" t="str">
        <f t="shared" si="110"/>
        <v/>
      </c>
      <c r="BJ35" s="15">
        <f>IF(BI35="",0,VLOOKUP(BI35,Pointage[#All],2,FALSE)*BJ$25)</f>
        <v>0</v>
      </c>
      <c r="BK35" s="24"/>
      <c r="BL35" s="15" t="str">
        <f t="shared" si="111"/>
        <v/>
      </c>
      <c r="BM35" s="15">
        <f>IF(BL35="",0,VLOOKUP(BL35,Pointage[#All],2,FALSE)*BM$25)</f>
        <v>0</v>
      </c>
      <c r="BN35" s="16">
        <f t="shared" si="112"/>
        <v>0</v>
      </c>
      <c r="BO35" s="37"/>
      <c r="BP35" s="52">
        <f t="shared" si="55"/>
        <v>0</v>
      </c>
    </row>
    <row r="36" spans="1:68" x14ac:dyDescent="0.3">
      <c r="A36" s="20"/>
      <c r="B36" s="19"/>
      <c r="C36" s="19"/>
      <c r="D36" s="14">
        <f t="shared" si="86"/>
        <v>0</v>
      </c>
      <c r="E36" s="15" t="str">
        <f t="shared" si="87"/>
        <v/>
      </c>
      <c r="F36" s="15" t="str">
        <f t="shared" si="88"/>
        <v/>
      </c>
      <c r="G36" s="20"/>
      <c r="H36" s="15" t="str">
        <f t="shared" si="89"/>
        <v/>
      </c>
      <c r="I36" s="15">
        <f>IF(H36="",0,VLOOKUP(H36,Pointage[#All],2,FALSE)*I$25)</f>
        <v>0</v>
      </c>
      <c r="J36" s="24"/>
      <c r="K36" s="15" t="str">
        <f t="shared" si="90"/>
        <v/>
      </c>
      <c r="L36" s="15">
        <f>IF(K36="",0,VLOOKUP(K36,Pointage[#All],2,FALSE)*L$25)</f>
        <v>0</v>
      </c>
      <c r="M36" s="24"/>
      <c r="N36" s="15" t="str">
        <f t="shared" si="91"/>
        <v/>
      </c>
      <c r="O36" s="15">
        <f>IF(N36="",0,VLOOKUP(N36,Pointage[#All],2,FALSE)*O$25)</f>
        <v>0</v>
      </c>
      <c r="P36" s="16">
        <f t="shared" si="92"/>
        <v>0</v>
      </c>
      <c r="Q36" s="20"/>
      <c r="R36" s="15" t="str">
        <f t="shared" si="93"/>
        <v/>
      </c>
      <c r="S36" s="15">
        <f>IF(R36="",0,VLOOKUP(R36,Pointage[#All],2,FALSE)*S$25)</f>
        <v>0</v>
      </c>
      <c r="T36" s="24"/>
      <c r="U36" s="15" t="str">
        <f t="shared" si="94"/>
        <v/>
      </c>
      <c r="V36" s="15">
        <f>IF(U36="",0,VLOOKUP(U36,Pointage[#All],2,FALSE)*V$25)</f>
        <v>0</v>
      </c>
      <c r="W36" s="24"/>
      <c r="X36" s="15" t="str">
        <f t="shared" si="95"/>
        <v/>
      </c>
      <c r="Y36" s="15">
        <f>IF(X36="",0,VLOOKUP(X36,Pointage[#All],2,FALSE)*Y$25)</f>
        <v>0</v>
      </c>
      <c r="Z36" s="16">
        <f t="shared" si="96"/>
        <v>0</v>
      </c>
      <c r="AA36" s="20"/>
      <c r="AB36" s="15" t="str">
        <f t="shared" si="97"/>
        <v/>
      </c>
      <c r="AC36" s="15">
        <f>IF(AB36="",0,VLOOKUP(AB36,Pointage[#All],2,FALSE)*AC$25)</f>
        <v>0</v>
      </c>
      <c r="AD36" s="24"/>
      <c r="AE36" s="15" t="str">
        <f t="shared" si="98"/>
        <v/>
      </c>
      <c r="AF36" s="15">
        <f>IF(AE36="",0,VLOOKUP(AE36,Pointage[#All],2,FALSE)*AF$25)</f>
        <v>0</v>
      </c>
      <c r="AG36" s="24"/>
      <c r="AH36" s="15" t="str">
        <f t="shared" si="99"/>
        <v/>
      </c>
      <c r="AI36" s="15">
        <f>IF(AH36="",0,VLOOKUP(AH36,Pointage[#All],2,FALSE)*AI$25)</f>
        <v>0</v>
      </c>
      <c r="AJ36" s="16">
        <f t="shared" si="100"/>
        <v>0</v>
      </c>
      <c r="AK36" s="20"/>
      <c r="AL36" s="15" t="str">
        <f t="shared" si="101"/>
        <v/>
      </c>
      <c r="AM36" s="15">
        <f>IF(AL36="",0,VLOOKUP(AL36,Pointage[#All],2,FALSE)*AM$25)</f>
        <v>0</v>
      </c>
      <c r="AN36" s="24"/>
      <c r="AO36" s="15" t="str">
        <f t="shared" si="102"/>
        <v/>
      </c>
      <c r="AP36" s="15">
        <f>IF(AO36="",0,VLOOKUP(AO36,Pointage[#All],2,FALSE)*AP$25)</f>
        <v>0</v>
      </c>
      <c r="AQ36" s="24"/>
      <c r="AR36" s="15" t="str">
        <f t="shared" si="103"/>
        <v/>
      </c>
      <c r="AS36" s="15">
        <f>IF(AR36="",0,VLOOKUP(AR36,Pointage[#All],2,FALSE)*AS$25)</f>
        <v>0</v>
      </c>
      <c r="AT36" s="16">
        <f t="shared" si="104"/>
        <v>0</v>
      </c>
      <c r="AU36" s="20"/>
      <c r="AV36" s="15" t="str">
        <f t="shared" si="105"/>
        <v/>
      </c>
      <c r="AW36" s="15">
        <f>IF(AV36="",0,VLOOKUP(AV36,Pointage[#All],2,FALSE)*AW$25)</f>
        <v>0</v>
      </c>
      <c r="AX36" s="24"/>
      <c r="AY36" s="15" t="str">
        <f t="shared" si="106"/>
        <v/>
      </c>
      <c r="AZ36" s="15">
        <f>IF(AY36="",0,VLOOKUP(AY36,Pointage[#All],2,FALSE)*AZ$25)</f>
        <v>0</v>
      </c>
      <c r="BA36" s="24"/>
      <c r="BB36" s="15" t="str">
        <f t="shared" si="107"/>
        <v/>
      </c>
      <c r="BC36" s="15">
        <f>IF(BB36="",0,VLOOKUP(BB36,Pointage[#All],2,FALSE)*BC$25)</f>
        <v>0</v>
      </c>
      <c r="BD36" s="16">
        <f t="shared" si="108"/>
        <v>0</v>
      </c>
      <c r="BE36" s="20"/>
      <c r="BF36" s="15" t="str">
        <f t="shared" si="109"/>
        <v/>
      </c>
      <c r="BG36" s="15">
        <f>IF(BF36="",0,VLOOKUP(BF36,Pointage[#All],2,FALSE)*BG$25)</f>
        <v>0</v>
      </c>
      <c r="BH36" s="24"/>
      <c r="BI36" s="15" t="str">
        <f t="shared" si="110"/>
        <v/>
      </c>
      <c r="BJ36" s="15">
        <f>IF(BI36="",0,VLOOKUP(BI36,Pointage[#All],2,FALSE)*BJ$25)</f>
        <v>0</v>
      </c>
      <c r="BK36" s="24"/>
      <c r="BL36" s="15" t="str">
        <f t="shared" si="111"/>
        <v/>
      </c>
      <c r="BM36" s="15">
        <f>IF(BL36="",0,VLOOKUP(BL36,Pointage[#All],2,FALSE)*BM$25)</f>
        <v>0</v>
      </c>
      <c r="BN36" s="16">
        <f t="shared" si="112"/>
        <v>0</v>
      </c>
      <c r="BO36" s="36"/>
      <c r="BP36" s="52">
        <f t="shared" si="55"/>
        <v>0</v>
      </c>
    </row>
    <row r="37" spans="1:68" x14ac:dyDescent="0.3">
      <c r="A37" s="20"/>
      <c r="B37" s="19"/>
      <c r="C37" s="19"/>
      <c r="D37" s="14">
        <f t="shared" si="86"/>
        <v>0</v>
      </c>
      <c r="E37" s="15" t="str">
        <f t="shared" si="87"/>
        <v/>
      </c>
      <c r="F37" s="15" t="str">
        <f t="shared" si="88"/>
        <v/>
      </c>
      <c r="G37" s="20"/>
      <c r="H37" s="15" t="str">
        <f t="shared" si="89"/>
        <v/>
      </c>
      <c r="I37" s="15">
        <f>IF(H37="",0,VLOOKUP(H37,Pointage[#All],2,FALSE)*I$25)</f>
        <v>0</v>
      </c>
      <c r="J37" s="24"/>
      <c r="K37" s="15" t="str">
        <f t="shared" si="90"/>
        <v/>
      </c>
      <c r="L37" s="15">
        <f>IF(K37="",0,VLOOKUP(K37,Pointage[#All],2,FALSE)*L$25)</f>
        <v>0</v>
      </c>
      <c r="M37" s="24"/>
      <c r="N37" s="15" t="str">
        <f t="shared" si="91"/>
        <v/>
      </c>
      <c r="O37" s="15">
        <f>IF(N37="",0,VLOOKUP(N37,Pointage[#All],2,FALSE)*O$25)</f>
        <v>0</v>
      </c>
      <c r="P37" s="16">
        <f t="shared" si="92"/>
        <v>0</v>
      </c>
      <c r="Q37" s="20"/>
      <c r="R37" s="15" t="str">
        <f t="shared" si="93"/>
        <v/>
      </c>
      <c r="S37" s="15">
        <f>IF(R37="",0,VLOOKUP(R37,Pointage[#All],2,FALSE)*S$25)</f>
        <v>0</v>
      </c>
      <c r="T37" s="24"/>
      <c r="U37" s="15" t="str">
        <f t="shared" si="94"/>
        <v/>
      </c>
      <c r="V37" s="15">
        <f>IF(U37="",0,VLOOKUP(U37,Pointage[#All],2,FALSE)*V$25)</f>
        <v>0</v>
      </c>
      <c r="W37" s="24"/>
      <c r="X37" s="15" t="str">
        <f t="shared" si="95"/>
        <v/>
      </c>
      <c r="Y37" s="15">
        <f>IF(X37="",0,VLOOKUP(X37,Pointage[#All],2,FALSE)*Y$25)</f>
        <v>0</v>
      </c>
      <c r="Z37" s="16">
        <f t="shared" si="96"/>
        <v>0</v>
      </c>
      <c r="AA37" s="20"/>
      <c r="AB37" s="15" t="str">
        <f t="shared" si="97"/>
        <v/>
      </c>
      <c r="AC37" s="15">
        <f>IF(AB37="",0,VLOOKUP(AB37,Pointage[#All],2,FALSE)*AC$25)</f>
        <v>0</v>
      </c>
      <c r="AD37" s="24"/>
      <c r="AE37" s="15" t="str">
        <f t="shared" si="98"/>
        <v/>
      </c>
      <c r="AF37" s="15">
        <f>IF(AE37="",0,VLOOKUP(AE37,Pointage[#All],2,FALSE)*AF$25)</f>
        <v>0</v>
      </c>
      <c r="AG37" s="24"/>
      <c r="AH37" s="15" t="str">
        <f t="shared" si="99"/>
        <v/>
      </c>
      <c r="AI37" s="15">
        <f>IF(AH37="",0,VLOOKUP(AH37,Pointage[#All],2,FALSE)*AI$25)</f>
        <v>0</v>
      </c>
      <c r="AJ37" s="16">
        <f t="shared" si="100"/>
        <v>0</v>
      </c>
      <c r="AK37" s="20"/>
      <c r="AL37" s="15" t="str">
        <f t="shared" si="101"/>
        <v/>
      </c>
      <c r="AM37" s="15">
        <f>IF(AL37="",0,VLOOKUP(AL37,Pointage[#All],2,FALSE)*AM$25)</f>
        <v>0</v>
      </c>
      <c r="AN37" s="24"/>
      <c r="AO37" s="15" t="str">
        <f t="shared" si="102"/>
        <v/>
      </c>
      <c r="AP37" s="15">
        <f>IF(AO37="",0,VLOOKUP(AO37,Pointage[#All],2,FALSE)*AP$25)</f>
        <v>0</v>
      </c>
      <c r="AQ37" s="24"/>
      <c r="AR37" s="15" t="str">
        <f t="shared" si="103"/>
        <v/>
      </c>
      <c r="AS37" s="15">
        <f>IF(AR37="",0,VLOOKUP(AR37,Pointage[#All],2,FALSE)*AS$25)</f>
        <v>0</v>
      </c>
      <c r="AT37" s="16">
        <f t="shared" si="104"/>
        <v>0</v>
      </c>
      <c r="AU37" s="20"/>
      <c r="AV37" s="15" t="str">
        <f t="shared" si="105"/>
        <v/>
      </c>
      <c r="AW37" s="15">
        <f>IF(AV37="",0,VLOOKUP(AV37,Pointage[#All],2,FALSE)*AW$25)</f>
        <v>0</v>
      </c>
      <c r="AX37" s="24"/>
      <c r="AY37" s="15" t="str">
        <f t="shared" si="106"/>
        <v/>
      </c>
      <c r="AZ37" s="15">
        <f>IF(AY37="",0,VLOOKUP(AY37,Pointage[#All],2,FALSE)*AZ$25)</f>
        <v>0</v>
      </c>
      <c r="BA37" s="24"/>
      <c r="BB37" s="15" t="str">
        <f t="shared" si="107"/>
        <v/>
      </c>
      <c r="BC37" s="15">
        <f>IF(BB37="",0,VLOOKUP(BB37,Pointage[#All],2,FALSE)*BC$25)</f>
        <v>0</v>
      </c>
      <c r="BD37" s="16">
        <f t="shared" si="108"/>
        <v>0</v>
      </c>
      <c r="BE37" s="20"/>
      <c r="BF37" s="15" t="str">
        <f t="shared" si="109"/>
        <v/>
      </c>
      <c r="BG37" s="15">
        <f>IF(BF37="",0,VLOOKUP(BF37,Pointage[#All],2,FALSE)*BG$25)</f>
        <v>0</v>
      </c>
      <c r="BH37" s="24"/>
      <c r="BI37" s="15" t="str">
        <f t="shared" si="110"/>
        <v/>
      </c>
      <c r="BJ37" s="15">
        <f>IF(BI37="",0,VLOOKUP(BI37,Pointage[#All],2,FALSE)*BJ$25)</f>
        <v>0</v>
      </c>
      <c r="BK37" s="24"/>
      <c r="BL37" s="15" t="str">
        <f t="shared" si="111"/>
        <v/>
      </c>
      <c r="BM37" s="15">
        <f>IF(BL37="",0,VLOOKUP(BL37,Pointage[#All],2,FALSE)*BM$25)</f>
        <v>0</v>
      </c>
      <c r="BN37" s="16">
        <f t="shared" si="112"/>
        <v>0</v>
      </c>
      <c r="BO37" s="36"/>
      <c r="BP37" s="52">
        <f t="shared" si="55"/>
        <v>0</v>
      </c>
    </row>
    <row r="38" spans="1:68" x14ac:dyDescent="0.3">
      <c r="A38" s="20"/>
      <c r="B38" s="19"/>
      <c r="C38" s="19"/>
      <c r="D38" s="14">
        <f t="shared" si="86"/>
        <v>0</v>
      </c>
      <c r="E38" s="15" t="str">
        <f t="shared" si="87"/>
        <v/>
      </c>
      <c r="F38" s="15" t="str">
        <f t="shared" si="88"/>
        <v/>
      </c>
      <c r="G38" s="20"/>
      <c r="H38" s="15" t="str">
        <f t="shared" si="89"/>
        <v/>
      </c>
      <c r="I38" s="15">
        <f>IF(H38="",0,VLOOKUP(H38,Pointage[#All],2,FALSE)*I$25)</f>
        <v>0</v>
      </c>
      <c r="J38" s="24"/>
      <c r="K38" s="15" t="str">
        <f t="shared" si="90"/>
        <v/>
      </c>
      <c r="L38" s="15">
        <f>IF(K38="",0,VLOOKUP(K38,Pointage[#All],2,FALSE)*L$25)</f>
        <v>0</v>
      </c>
      <c r="M38" s="24"/>
      <c r="N38" s="15" t="str">
        <f t="shared" si="91"/>
        <v/>
      </c>
      <c r="O38" s="15">
        <f>IF(N38="",0,VLOOKUP(N38,Pointage[#All],2,FALSE)*O$25)</f>
        <v>0</v>
      </c>
      <c r="P38" s="16">
        <f t="shared" si="92"/>
        <v>0</v>
      </c>
      <c r="Q38" s="20"/>
      <c r="R38" s="15" t="str">
        <f t="shared" si="93"/>
        <v/>
      </c>
      <c r="S38" s="15">
        <f>IF(R38="",0,VLOOKUP(R38,Pointage[#All],2,FALSE)*S$25)</f>
        <v>0</v>
      </c>
      <c r="T38" s="24"/>
      <c r="U38" s="15" t="str">
        <f t="shared" si="94"/>
        <v/>
      </c>
      <c r="V38" s="15">
        <f>IF(U38="",0,VLOOKUP(U38,Pointage[#All],2,FALSE)*V$25)</f>
        <v>0</v>
      </c>
      <c r="W38" s="24"/>
      <c r="X38" s="15" t="str">
        <f t="shared" si="95"/>
        <v/>
      </c>
      <c r="Y38" s="15">
        <f>IF(X38="",0,VLOOKUP(X38,Pointage[#All],2,FALSE)*Y$25)</f>
        <v>0</v>
      </c>
      <c r="Z38" s="16">
        <f t="shared" si="96"/>
        <v>0</v>
      </c>
      <c r="AA38" s="20"/>
      <c r="AB38" s="15" t="str">
        <f t="shared" si="97"/>
        <v/>
      </c>
      <c r="AC38" s="15">
        <f>IF(AB38="",0,VLOOKUP(AB38,Pointage[#All],2,FALSE)*AC$25)</f>
        <v>0</v>
      </c>
      <c r="AD38" s="24"/>
      <c r="AE38" s="15" t="str">
        <f t="shared" si="98"/>
        <v/>
      </c>
      <c r="AF38" s="15">
        <f>IF(AE38="",0,VLOOKUP(AE38,Pointage[#All],2,FALSE)*AF$25)</f>
        <v>0</v>
      </c>
      <c r="AG38" s="24"/>
      <c r="AH38" s="15" t="str">
        <f t="shared" si="99"/>
        <v/>
      </c>
      <c r="AI38" s="15">
        <f>IF(AH38="",0,VLOOKUP(AH38,Pointage[#All],2,FALSE)*AI$25)</f>
        <v>0</v>
      </c>
      <c r="AJ38" s="16">
        <f t="shared" si="100"/>
        <v>0</v>
      </c>
      <c r="AK38" s="20"/>
      <c r="AL38" s="15" t="str">
        <f t="shared" si="101"/>
        <v/>
      </c>
      <c r="AM38" s="15">
        <f>IF(AL38="",0,VLOOKUP(AL38,Pointage[#All],2,FALSE)*AM$25)</f>
        <v>0</v>
      </c>
      <c r="AN38" s="24"/>
      <c r="AO38" s="15" t="str">
        <f t="shared" si="102"/>
        <v/>
      </c>
      <c r="AP38" s="15">
        <f>IF(AO38="",0,VLOOKUP(AO38,Pointage[#All],2,FALSE)*AP$25)</f>
        <v>0</v>
      </c>
      <c r="AQ38" s="24"/>
      <c r="AR38" s="15" t="str">
        <f t="shared" si="103"/>
        <v/>
      </c>
      <c r="AS38" s="15">
        <f>IF(AR38="",0,VLOOKUP(AR38,Pointage[#All],2,FALSE)*AS$25)</f>
        <v>0</v>
      </c>
      <c r="AT38" s="16">
        <f t="shared" si="104"/>
        <v>0</v>
      </c>
      <c r="AU38" s="20"/>
      <c r="AV38" s="15" t="str">
        <f t="shared" si="105"/>
        <v/>
      </c>
      <c r="AW38" s="15">
        <f>IF(AV38="",0,VLOOKUP(AV38,Pointage[#All],2,FALSE)*AW$25)</f>
        <v>0</v>
      </c>
      <c r="AX38" s="24"/>
      <c r="AY38" s="15" t="str">
        <f t="shared" si="106"/>
        <v/>
      </c>
      <c r="AZ38" s="15">
        <f>IF(AY38="",0,VLOOKUP(AY38,Pointage[#All],2,FALSE)*AZ$25)</f>
        <v>0</v>
      </c>
      <c r="BA38" s="24"/>
      <c r="BB38" s="15" t="str">
        <f t="shared" si="107"/>
        <v/>
      </c>
      <c r="BC38" s="15">
        <f>IF(BB38="",0,VLOOKUP(BB38,Pointage[#All],2,FALSE)*BC$25)</f>
        <v>0</v>
      </c>
      <c r="BD38" s="16">
        <f t="shared" si="108"/>
        <v>0</v>
      </c>
      <c r="BE38" s="20"/>
      <c r="BF38" s="15" t="str">
        <f t="shared" si="109"/>
        <v/>
      </c>
      <c r="BG38" s="15">
        <f>IF(BF38="",0,VLOOKUP(BF38,Pointage[#All],2,FALSE)*BG$25)</f>
        <v>0</v>
      </c>
      <c r="BH38" s="24"/>
      <c r="BI38" s="15" t="str">
        <f t="shared" si="110"/>
        <v/>
      </c>
      <c r="BJ38" s="15">
        <f>IF(BI38="",0,VLOOKUP(BI38,Pointage[#All],2,FALSE)*BJ$25)</f>
        <v>0</v>
      </c>
      <c r="BK38" s="24"/>
      <c r="BL38" s="15" t="str">
        <f t="shared" si="111"/>
        <v/>
      </c>
      <c r="BM38" s="15">
        <f>IF(BL38="",0,VLOOKUP(BL38,Pointage[#All],2,FALSE)*BM$25)</f>
        <v>0</v>
      </c>
      <c r="BN38" s="16">
        <f t="shared" si="112"/>
        <v>0</v>
      </c>
      <c r="BO38" s="36"/>
      <c r="BP38" s="52">
        <f t="shared" si="55"/>
        <v>0</v>
      </c>
    </row>
    <row r="39" spans="1:68" x14ac:dyDescent="0.3">
      <c r="A39" s="20"/>
      <c r="B39" s="19"/>
      <c r="C39" s="19"/>
      <c r="D39" s="14">
        <f t="shared" si="86"/>
        <v>0</v>
      </c>
      <c r="E39" s="15" t="str">
        <f t="shared" si="87"/>
        <v/>
      </c>
      <c r="F39" s="15" t="str">
        <f t="shared" si="88"/>
        <v/>
      </c>
      <c r="G39" s="20"/>
      <c r="H39" s="15" t="str">
        <f t="shared" si="89"/>
        <v/>
      </c>
      <c r="I39" s="15">
        <f>IF(H39="",0,VLOOKUP(H39,Pointage[#All],2,FALSE)*I$25)</f>
        <v>0</v>
      </c>
      <c r="J39" s="24"/>
      <c r="K39" s="15" t="str">
        <f t="shared" si="90"/>
        <v/>
      </c>
      <c r="L39" s="15">
        <f>IF(K39="",0,VLOOKUP(K39,Pointage[#All],2,FALSE)*L$25)</f>
        <v>0</v>
      </c>
      <c r="M39" s="24"/>
      <c r="N39" s="15" t="str">
        <f t="shared" si="91"/>
        <v/>
      </c>
      <c r="O39" s="15">
        <f>IF(N39="",0,VLOOKUP(N39,Pointage[#All],2,FALSE)*O$25)</f>
        <v>0</v>
      </c>
      <c r="P39" s="16">
        <f t="shared" si="92"/>
        <v>0</v>
      </c>
      <c r="Q39" s="20"/>
      <c r="R39" s="15" t="str">
        <f t="shared" si="93"/>
        <v/>
      </c>
      <c r="S39" s="15">
        <f>IF(R39="",0,VLOOKUP(R39,Pointage[#All],2,FALSE)*S$25)</f>
        <v>0</v>
      </c>
      <c r="T39" s="24"/>
      <c r="U39" s="15" t="str">
        <f t="shared" si="94"/>
        <v/>
      </c>
      <c r="V39" s="15">
        <f>IF(U39="",0,VLOOKUP(U39,Pointage[#All],2,FALSE)*V$25)</f>
        <v>0</v>
      </c>
      <c r="W39" s="24"/>
      <c r="X39" s="15" t="str">
        <f t="shared" si="95"/>
        <v/>
      </c>
      <c r="Y39" s="15">
        <f>IF(X39="",0,VLOOKUP(X39,Pointage[#All],2,FALSE)*Y$25)</f>
        <v>0</v>
      </c>
      <c r="Z39" s="16">
        <f t="shared" si="96"/>
        <v>0</v>
      </c>
      <c r="AA39" s="20"/>
      <c r="AB39" s="15" t="str">
        <f t="shared" si="97"/>
        <v/>
      </c>
      <c r="AC39" s="15">
        <f>IF(AB39="",0,VLOOKUP(AB39,Pointage[#All],2,FALSE)*AC$25)</f>
        <v>0</v>
      </c>
      <c r="AD39" s="24"/>
      <c r="AE39" s="15" t="str">
        <f t="shared" si="98"/>
        <v/>
      </c>
      <c r="AF39" s="15">
        <f>IF(AE39="",0,VLOOKUP(AE39,Pointage[#All],2,FALSE)*AF$25)</f>
        <v>0</v>
      </c>
      <c r="AG39" s="24"/>
      <c r="AH39" s="15" t="str">
        <f t="shared" si="99"/>
        <v/>
      </c>
      <c r="AI39" s="15">
        <f>IF(AH39="",0,VLOOKUP(AH39,Pointage[#All],2,FALSE)*AI$25)</f>
        <v>0</v>
      </c>
      <c r="AJ39" s="16">
        <f t="shared" si="100"/>
        <v>0</v>
      </c>
      <c r="AK39" s="20"/>
      <c r="AL39" s="15" t="str">
        <f t="shared" si="101"/>
        <v/>
      </c>
      <c r="AM39" s="15">
        <f>IF(AL39="",0,VLOOKUP(AL39,Pointage[#All],2,FALSE)*AM$25)</f>
        <v>0</v>
      </c>
      <c r="AN39" s="24"/>
      <c r="AO39" s="15" t="str">
        <f t="shared" si="102"/>
        <v/>
      </c>
      <c r="AP39" s="15">
        <f>IF(AO39="",0,VLOOKUP(AO39,Pointage[#All],2,FALSE)*AP$25)</f>
        <v>0</v>
      </c>
      <c r="AQ39" s="24"/>
      <c r="AR39" s="15" t="str">
        <f t="shared" si="103"/>
        <v/>
      </c>
      <c r="AS39" s="15">
        <f>IF(AR39="",0,VLOOKUP(AR39,Pointage[#All],2,FALSE)*AS$25)</f>
        <v>0</v>
      </c>
      <c r="AT39" s="16">
        <f t="shared" si="104"/>
        <v>0</v>
      </c>
      <c r="AU39" s="20"/>
      <c r="AV39" s="15" t="str">
        <f t="shared" si="105"/>
        <v/>
      </c>
      <c r="AW39" s="15">
        <f>IF(AV39="",0,VLOOKUP(AV39,Pointage[#All],2,FALSE)*AW$25)</f>
        <v>0</v>
      </c>
      <c r="AX39" s="24"/>
      <c r="AY39" s="15" t="str">
        <f t="shared" si="106"/>
        <v/>
      </c>
      <c r="AZ39" s="15">
        <f>IF(AY39="",0,VLOOKUP(AY39,Pointage[#All],2,FALSE)*AZ$25)</f>
        <v>0</v>
      </c>
      <c r="BA39" s="24"/>
      <c r="BB39" s="15" t="str">
        <f t="shared" si="107"/>
        <v/>
      </c>
      <c r="BC39" s="15">
        <f>IF(BB39="",0,VLOOKUP(BB39,Pointage[#All],2,FALSE)*BC$25)</f>
        <v>0</v>
      </c>
      <c r="BD39" s="16">
        <f t="shared" si="108"/>
        <v>0</v>
      </c>
      <c r="BE39" s="20"/>
      <c r="BF39" s="15" t="str">
        <f t="shared" si="109"/>
        <v/>
      </c>
      <c r="BG39" s="15">
        <f>IF(BF39="",0,VLOOKUP(BF39,Pointage[#All],2,FALSE)*BG$25)</f>
        <v>0</v>
      </c>
      <c r="BH39" s="24"/>
      <c r="BI39" s="15" t="str">
        <f t="shared" si="110"/>
        <v/>
      </c>
      <c r="BJ39" s="15">
        <f>IF(BI39="",0,VLOOKUP(BI39,Pointage[#All],2,FALSE)*BJ$25)</f>
        <v>0</v>
      </c>
      <c r="BK39" s="24"/>
      <c r="BL39" s="15" t="str">
        <f t="shared" si="111"/>
        <v/>
      </c>
      <c r="BM39" s="15">
        <f>IF(BL39="",0,VLOOKUP(BL39,Pointage[#All],2,FALSE)*BM$25)</f>
        <v>0</v>
      </c>
      <c r="BN39" s="16">
        <f t="shared" si="112"/>
        <v>0</v>
      </c>
      <c r="BO39" s="36"/>
      <c r="BP39" s="52">
        <f t="shared" si="55"/>
        <v>0</v>
      </c>
    </row>
    <row r="40" spans="1:68" x14ac:dyDescent="0.3">
      <c r="A40" s="20"/>
      <c r="B40" s="19"/>
      <c r="C40" s="19"/>
      <c r="D40" s="14">
        <f t="shared" si="86"/>
        <v>0</v>
      </c>
      <c r="E40" s="15" t="str">
        <f t="shared" si="87"/>
        <v/>
      </c>
      <c r="F40" s="15" t="str">
        <f t="shared" si="88"/>
        <v/>
      </c>
      <c r="G40" s="20"/>
      <c r="H40" s="15" t="str">
        <f t="shared" si="89"/>
        <v/>
      </c>
      <c r="I40" s="15">
        <f>IF(H40="",0,VLOOKUP(H40,Pointage[#All],2,FALSE)*I$25)</f>
        <v>0</v>
      </c>
      <c r="J40" s="24"/>
      <c r="K40" s="15" t="str">
        <f t="shared" si="90"/>
        <v/>
      </c>
      <c r="L40" s="15">
        <f>IF(K40="",0,VLOOKUP(K40,Pointage[#All],2,FALSE)*L$25)</f>
        <v>0</v>
      </c>
      <c r="M40" s="24"/>
      <c r="N40" s="15" t="str">
        <f t="shared" si="91"/>
        <v/>
      </c>
      <c r="O40" s="15">
        <f>IF(N40="",0,VLOOKUP(N40,Pointage[#All],2,FALSE)*O$25)</f>
        <v>0</v>
      </c>
      <c r="P40" s="16">
        <f t="shared" si="92"/>
        <v>0</v>
      </c>
      <c r="Q40" s="20"/>
      <c r="R40" s="15" t="str">
        <f t="shared" si="93"/>
        <v/>
      </c>
      <c r="S40" s="15">
        <f>IF(R40="",0,VLOOKUP(R40,Pointage[#All],2,FALSE)*S$25)</f>
        <v>0</v>
      </c>
      <c r="T40" s="24"/>
      <c r="U40" s="15" t="str">
        <f t="shared" si="94"/>
        <v/>
      </c>
      <c r="V40" s="15">
        <f>IF(U40="",0,VLOOKUP(U40,Pointage[#All],2,FALSE)*V$25)</f>
        <v>0</v>
      </c>
      <c r="W40" s="24"/>
      <c r="X40" s="15" t="str">
        <f t="shared" si="95"/>
        <v/>
      </c>
      <c r="Y40" s="15">
        <f>IF(X40="",0,VLOOKUP(X40,Pointage[#All],2,FALSE)*Y$25)</f>
        <v>0</v>
      </c>
      <c r="Z40" s="16">
        <f t="shared" si="96"/>
        <v>0</v>
      </c>
      <c r="AA40" s="20"/>
      <c r="AB40" s="15" t="str">
        <f t="shared" si="97"/>
        <v/>
      </c>
      <c r="AC40" s="15">
        <f>IF(AB40="",0,VLOOKUP(AB40,Pointage[#All],2,FALSE)*AC$25)</f>
        <v>0</v>
      </c>
      <c r="AD40" s="24"/>
      <c r="AE40" s="15" t="str">
        <f t="shared" si="98"/>
        <v/>
      </c>
      <c r="AF40" s="15">
        <f>IF(AE40="",0,VLOOKUP(AE40,Pointage[#All],2,FALSE)*AF$25)</f>
        <v>0</v>
      </c>
      <c r="AG40" s="24"/>
      <c r="AH40" s="15" t="str">
        <f t="shared" si="99"/>
        <v/>
      </c>
      <c r="AI40" s="15">
        <f>IF(AH40="",0,VLOOKUP(AH40,Pointage[#All],2,FALSE)*AI$25)</f>
        <v>0</v>
      </c>
      <c r="AJ40" s="16">
        <f t="shared" si="100"/>
        <v>0</v>
      </c>
      <c r="AK40" s="20"/>
      <c r="AL40" s="15" t="str">
        <f t="shared" si="101"/>
        <v/>
      </c>
      <c r="AM40" s="15">
        <f>IF(AL40="",0,VLOOKUP(AL40,Pointage[#All],2,FALSE)*AM$25)</f>
        <v>0</v>
      </c>
      <c r="AN40" s="24"/>
      <c r="AO40" s="15" t="str">
        <f t="shared" si="102"/>
        <v/>
      </c>
      <c r="AP40" s="15">
        <f>IF(AO40="",0,VLOOKUP(AO40,Pointage[#All],2,FALSE)*AP$25)</f>
        <v>0</v>
      </c>
      <c r="AQ40" s="24"/>
      <c r="AR40" s="15" t="str">
        <f t="shared" si="103"/>
        <v/>
      </c>
      <c r="AS40" s="15">
        <f>IF(AR40="",0,VLOOKUP(AR40,Pointage[#All],2,FALSE)*AS$25)</f>
        <v>0</v>
      </c>
      <c r="AT40" s="16">
        <f t="shared" si="104"/>
        <v>0</v>
      </c>
      <c r="AU40" s="20"/>
      <c r="AV40" s="15" t="str">
        <f t="shared" si="105"/>
        <v/>
      </c>
      <c r="AW40" s="15">
        <f>IF(AV40="",0,VLOOKUP(AV40,Pointage[#All],2,FALSE)*AW$25)</f>
        <v>0</v>
      </c>
      <c r="AX40" s="24"/>
      <c r="AY40" s="15" t="str">
        <f t="shared" si="106"/>
        <v/>
      </c>
      <c r="AZ40" s="15">
        <f>IF(AY40="",0,VLOOKUP(AY40,Pointage[#All],2,FALSE)*AZ$25)</f>
        <v>0</v>
      </c>
      <c r="BA40" s="24"/>
      <c r="BB40" s="15" t="str">
        <f t="shared" si="107"/>
        <v/>
      </c>
      <c r="BC40" s="15">
        <f>IF(BB40="",0,VLOOKUP(BB40,Pointage[#All],2,FALSE)*BC$25)</f>
        <v>0</v>
      </c>
      <c r="BD40" s="16">
        <f t="shared" si="108"/>
        <v>0</v>
      </c>
      <c r="BE40" s="20"/>
      <c r="BF40" s="15" t="str">
        <f t="shared" si="109"/>
        <v/>
      </c>
      <c r="BG40" s="15">
        <f>IF(BF40="",0,VLOOKUP(BF40,Pointage[#All],2,FALSE)*BG$25)</f>
        <v>0</v>
      </c>
      <c r="BH40" s="24"/>
      <c r="BI40" s="15" t="str">
        <f t="shared" si="110"/>
        <v/>
      </c>
      <c r="BJ40" s="15">
        <f>IF(BI40="",0,VLOOKUP(BI40,Pointage[#All],2,FALSE)*BJ$25)</f>
        <v>0</v>
      </c>
      <c r="BK40" s="24"/>
      <c r="BL40" s="15" t="str">
        <f t="shared" si="111"/>
        <v/>
      </c>
      <c r="BM40" s="15">
        <f>IF(BL40="",0,VLOOKUP(BL40,Pointage[#All],2,FALSE)*BM$25)</f>
        <v>0</v>
      </c>
      <c r="BN40" s="16">
        <f t="shared" si="112"/>
        <v>0</v>
      </c>
      <c r="BO40" s="36"/>
      <c r="BP40" s="52">
        <f t="shared" si="55"/>
        <v>0</v>
      </c>
    </row>
    <row r="41" spans="1:68" x14ac:dyDescent="0.3">
      <c r="A41" s="20"/>
      <c r="B41" s="19"/>
      <c r="C41" s="19"/>
      <c r="D41" s="14">
        <f t="shared" si="86"/>
        <v>0</v>
      </c>
      <c r="E41" s="15" t="str">
        <f t="shared" si="87"/>
        <v/>
      </c>
      <c r="F41" s="15" t="str">
        <f t="shared" si="88"/>
        <v/>
      </c>
      <c r="G41" s="20"/>
      <c r="H41" s="15" t="str">
        <f t="shared" si="89"/>
        <v/>
      </c>
      <c r="I41" s="15">
        <f>IF(H41="",0,VLOOKUP(H41,Pointage[#All],2,FALSE)*I$25)</f>
        <v>0</v>
      </c>
      <c r="J41" s="24"/>
      <c r="K41" s="15" t="str">
        <f t="shared" si="90"/>
        <v/>
      </c>
      <c r="L41" s="15">
        <f>IF(K41="",0,VLOOKUP(K41,Pointage[#All],2,FALSE)*L$25)</f>
        <v>0</v>
      </c>
      <c r="M41" s="24"/>
      <c r="N41" s="15" t="str">
        <f t="shared" si="91"/>
        <v/>
      </c>
      <c r="O41" s="15">
        <f>IF(N41="",0,VLOOKUP(N41,Pointage[#All],2,FALSE)*O$25)</f>
        <v>0</v>
      </c>
      <c r="P41" s="16">
        <f t="shared" si="92"/>
        <v>0</v>
      </c>
      <c r="Q41" s="20"/>
      <c r="R41" s="15" t="str">
        <f t="shared" si="93"/>
        <v/>
      </c>
      <c r="S41" s="15">
        <f>IF(R41="",0,VLOOKUP(R41,Pointage[#All],2,FALSE)*S$25)</f>
        <v>0</v>
      </c>
      <c r="T41" s="24"/>
      <c r="U41" s="15" t="str">
        <f t="shared" si="94"/>
        <v/>
      </c>
      <c r="V41" s="15">
        <f>IF(U41="",0,VLOOKUP(U41,Pointage[#All],2,FALSE)*V$25)</f>
        <v>0</v>
      </c>
      <c r="W41" s="24"/>
      <c r="X41" s="15" t="str">
        <f t="shared" si="95"/>
        <v/>
      </c>
      <c r="Y41" s="15">
        <f>IF(X41="",0,VLOOKUP(X41,Pointage[#All],2,FALSE)*Y$25)</f>
        <v>0</v>
      </c>
      <c r="Z41" s="16">
        <f t="shared" si="96"/>
        <v>0</v>
      </c>
      <c r="AA41" s="20"/>
      <c r="AB41" s="15" t="str">
        <f t="shared" si="97"/>
        <v/>
      </c>
      <c r="AC41" s="15">
        <f>IF(AB41="",0,VLOOKUP(AB41,Pointage[#All],2,FALSE)*AC$25)</f>
        <v>0</v>
      </c>
      <c r="AD41" s="24"/>
      <c r="AE41" s="15" t="str">
        <f t="shared" si="98"/>
        <v/>
      </c>
      <c r="AF41" s="15">
        <f>IF(AE41="",0,VLOOKUP(AE41,Pointage[#All],2,FALSE)*AF$25)</f>
        <v>0</v>
      </c>
      <c r="AG41" s="24"/>
      <c r="AH41" s="15" t="str">
        <f t="shared" si="99"/>
        <v/>
      </c>
      <c r="AI41" s="15">
        <f>IF(AH41="",0,VLOOKUP(AH41,Pointage[#All],2,FALSE)*AI$25)</f>
        <v>0</v>
      </c>
      <c r="AJ41" s="16">
        <f t="shared" si="100"/>
        <v>0</v>
      </c>
      <c r="AK41" s="20"/>
      <c r="AL41" s="15" t="str">
        <f t="shared" si="101"/>
        <v/>
      </c>
      <c r="AM41" s="15">
        <f>IF(AL41="",0,VLOOKUP(AL41,Pointage[#All],2,FALSE)*AM$25)</f>
        <v>0</v>
      </c>
      <c r="AN41" s="24"/>
      <c r="AO41" s="15" t="str">
        <f t="shared" si="102"/>
        <v/>
      </c>
      <c r="AP41" s="15">
        <f>IF(AO41="",0,VLOOKUP(AO41,Pointage[#All],2,FALSE)*AP$25)</f>
        <v>0</v>
      </c>
      <c r="AQ41" s="24"/>
      <c r="AR41" s="15" t="str">
        <f t="shared" si="103"/>
        <v/>
      </c>
      <c r="AS41" s="15">
        <f>IF(AR41="",0,VLOOKUP(AR41,Pointage[#All],2,FALSE)*AS$25)</f>
        <v>0</v>
      </c>
      <c r="AT41" s="16">
        <f t="shared" si="104"/>
        <v>0</v>
      </c>
      <c r="AU41" s="20"/>
      <c r="AV41" s="15" t="str">
        <f t="shared" si="105"/>
        <v/>
      </c>
      <c r="AW41" s="15">
        <f>IF(AV41="",0,VLOOKUP(AV41,Pointage[#All],2,FALSE)*AW$25)</f>
        <v>0</v>
      </c>
      <c r="AX41" s="24"/>
      <c r="AY41" s="15" t="str">
        <f t="shared" si="106"/>
        <v/>
      </c>
      <c r="AZ41" s="15">
        <f>IF(AY41="",0,VLOOKUP(AY41,Pointage[#All],2,FALSE)*AZ$25)</f>
        <v>0</v>
      </c>
      <c r="BA41" s="24"/>
      <c r="BB41" s="15" t="str">
        <f t="shared" si="107"/>
        <v/>
      </c>
      <c r="BC41" s="15">
        <f>IF(BB41="",0,VLOOKUP(BB41,Pointage[#All],2,FALSE)*BC$25)</f>
        <v>0</v>
      </c>
      <c r="BD41" s="16">
        <f t="shared" si="108"/>
        <v>0</v>
      </c>
      <c r="BE41" s="20"/>
      <c r="BF41" s="15" t="str">
        <f t="shared" si="109"/>
        <v/>
      </c>
      <c r="BG41" s="15">
        <f>IF(BF41="",0,VLOOKUP(BF41,Pointage[#All],2,FALSE)*BG$25)</f>
        <v>0</v>
      </c>
      <c r="BH41" s="24"/>
      <c r="BI41" s="15" t="str">
        <f t="shared" si="110"/>
        <v/>
      </c>
      <c r="BJ41" s="15">
        <f>IF(BI41="",0,VLOOKUP(BI41,Pointage[#All],2,FALSE)*BJ$25)</f>
        <v>0</v>
      </c>
      <c r="BK41" s="24"/>
      <c r="BL41" s="15" t="str">
        <f t="shared" si="111"/>
        <v/>
      </c>
      <c r="BM41" s="15">
        <f>IF(BL41="",0,VLOOKUP(BL41,Pointage[#All],2,FALSE)*BM$25)</f>
        <v>0</v>
      </c>
      <c r="BN41" s="16">
        <f t="shared" si="112"/>
        <v>0</v>
      </c>
      <c r="BO41" s="36"/>
      <c r="BP41" s="52">
        <f t="shared" si="55"/>
        <v>0</v>
      </c>
    </row>
    <row r="42" spans="1:68" x14ac:dyDescent="0.3">
      <c r="A42" s="20"/>
      <c r="B42" s="19"/>
      <c r="C42" s="19"/>
      <c r="D42" s="14">
        <f t="shared" si="86"/>
        <v>0</v>
      </c>
      <c r="E42" s="15" t="str">
        <f t="shared" si="87"/>
        <v/>
      </c>
      <c r="F42" s="15" t="str">
        <f t="shared" si="88"/>
        <v/>
      </c>
      <c r="G42" s="20"/>
      <c r="H42" s="15" t="str">
        <f t="shared" si="89"/>
        <v/>
      </c>
      <c r="I42" s="15">
        <f>IF(H42="",0,VLOOKUP(H42,Pointage[#All],2,FALSE)*I$25)</f>
        <v>0</v>
      </c>
      <c r="J42" s="24"/>
      <c r="K42" s="15" t="str">
        <f t="shared" si="90"/>
        <v/>
      </c>
      <c r="L42" s="15">
        <f>IF(K42="",0,VLOOKUP(K42,Pointage[#All],2,FALSE)*L$25)</f>
        <v>0</v>
      </c>
      <c r="M42" s="24"/>
      <c r="N42" s="15" t="str">
        <f t="shared" si="91"/>
        <v/>
      </c>
      <c r="O42" s="15">
        <f>IF(N42="",0,VLOOKUP(N42,Pointage[#All],2,FALSE)*O$25)</f>
        <v>0</v>
      </c>
      <c r="P42" s="16">
        <f t="shared" si="92"/>
        <v>0</v>
      </c>
      <c r="Q42" s="20"/>
      <c r="R42" s="15" t="str">
        <f t="shared" si="93"/>
        <v/>
      </c>
      <c r="S42" s="15">
        <f>IF(R42="",0,VLOOKUP(R42,Pointage[#All],2,FALSE)*S$25)</f>
        <v>0</v>
      </c>
      <c r="T42" s="24"/>
      <c r="U42" s="15" t="str">
        <f t="shared" si="94"/>
        <v/>
      </c>
      <c r="V42" s="15">
        <f>IF(U42="",0,VLOOKUP(U42,Pointage[#All],2,FALSE)*V$25)</f>
        <v>0</v>
      </c>
      <c r="W42" s="24"/>
      <c r="X42" s="15" t="str">
        <f t="shared" si="95"/>
        <v/>
      </c>
      <c r="Y42" s="15">
        <f>IF(X42="",0,VLOOKUP(X42,Pointage[#All],2,FALSE)*Y$25)</f>
        <v>0</v>
      </c>
      <c r="Z42" s="16">
        <f t="shared" si="96"/>
        <v>0</v>
      </c>
      <c r="AA42" s="20"/>
      <c r="AB42" s="15" t="str">
        <f t="shared" si="97"/>
        <v/>
      </c>
      <c r="AC42" s="15">
        <f>IF(AB42="",0,VLOOKUP(AB42,Pointage[#All],2,FALSE)*AC$25)</f>
        <v>0</v>
      </c>
      <c r="AD42" s="24"/>
      <c r="AE42" s="15" t="str">
        <f t="shared" si="98"/>
        <v/>
      </c>
      <c r="AF42" s="15">
        <f>IF(AE42="",0,VLOOKUP(AE42,Pointage[#All],2,FALSE)*AF$25)</f>
        <v>0</v>
      </c>
      <c r="AG42" s="24"/>
      <c r="AH42" s="15" t="str">
        <f t="shared" si="99"/>
        <v/>
      </c>
      <c r="AI42" s="15">
        <f>IF(AH42="",0,VLOOKUP(AH42,Pointage[#All],2,FALSE)*AI$25)</f>
        <v>0</v>
      </c>
      <c r="AJ42" s="16">
        <f t="shared" si="100"/>
        <v>0</v>
      </c>
      <c r="AK42" s="20"/>
      <c r="AL42" s="15" t="str">
        <f t="shared" si="101"/>
        <v/>
      </c>
      <c r="AM42" s="15">
        <f>IF(AL42="",0,VLOOKUP(AL42,Pointage[#All],2,FALSE)*AM$25)</f>
        <v>0</v>
      </c>
      <c r="AN42" s="24"/>
      <c r="AO42" s="15" t="str">
        <f t="shared" si="102"/>
        <v/>
      </c>
      <c r="AP42" s="15">
        <f>IF(AO42="",0,VLOOKUP(AO42,Pointage[#All],2,FALSE)*AP$25)</f>
        <v>0</v>
      </c>
      <c r="AQ42" s="24"/>
      <c r="AR42" s="15" t="str">
        <f t="shared" si="103"/>
        <v/>
      </c>
      <c r="AS42" s="15">
        <f>IF(AR42="",0,VLOOKUP(AR42,Pointage[#All],2,FALSE)*AS$25)</f>
        <v>0</v>
      </c>
      <c r="AT42" s="16">
        <f t="shared" si="104"/>
        <v>0</v>
      </c>
      <c r="AU42" s="20"/>
      <c r="AV42" s="15" t="str">
        <f t="shared" si="105"/>
        <v/>
      </c>
      <c r="AW42" s="15">
        <f>IF(AV42="",0,VLOOKUP(AV42,Pointage[#All],2,FALSE)*AW$25)</f>
        <v>0</v>
      </c>
      <c r="AX42" s="24"/>
      <c r="AY42" s="15" t="str">
        <f t="shared" si="106"/>
        <v/>
      </c>
      <c r="AZ42" s="15">
        <f>IF(AY42="",0,VLOOKUP(AY42,Pointage[#All],2,FALSE)*AZ$25)</f>
        <v>0</v>
      </c>
      <c r="BA42" s="24"/>
      <c r="BB42" s="15" t="str">
        <f t="shared" si="107"/>
        <v/>
      </c>
      <c r="BC42" s="15">
        <f>IF(BB42="",0,VLOOKUP(BB42,Pointage[#All],2,FALSE)*BC$25)</f>
        <v>0</v>
      </c>
      <c r="BD42" s="16">
        <f t="shared" si="108"/>
        <v>0</v>
      </c>
      <c r="BE42" s="20"/>
      <c r="BF42" s="15" t="str">
        <f t="shared" si="109"/>
        <v/>
      </c>
      <c r="BG42" s="15">
        <f>IF(BF42="",0,VLOOKUP(BF42,Pointage[#All],2,FALSE)*BG$25)</f>
        <v>0</v>
      </c>
      <c r="BH42" s="24"/>
      <c r="BI42" s="15" t="str">
        <f t="shared" si="110"/>
        <v/>
      </c>
      <c r="BJ42" s="15">
        <f>IF(BI42="",0,VLOOKUP(BI42,Pointage[#All],2,FALSE)*BJ$25)</f>
        <v>0</v>
      </c>
      <c r="BK42" s="24"/>
      <c r="BL42" s="15" t="str">
        <f t="shared" si="111"/>
        <v/>
      </c>
      <c r="BM42" s="15">
        <f>IF(BL42="",0,VLOOKUP(BL42,Pointage[#All],2,FALSE)*BM$25)</f>
        <v>0</v>
      </c>
      <c r="BN42" s="16">
        <f t="shared" si="112"/>
        <v>0</v>
      </c>
      <c r="BO42" s="36"/>
      <c r="BP42" s="52">
        <f t="shared" si="55"/>
        <v>0</v>
      </c>
    </row>
    <row r="43" spans="1:68" x14ac:dyDescent="0.3">
      <c r="A43" s="20"/>
      <c r="B43" s="19"/>
      <c r="C43" s="19"/>
      <c r="D43" s="14">
        <f t="shared" si="86"/>
        <v>0</v>
      </c>
      <c r="E43" s="15" t="str">
        <f t="shared" si="87"/>
        <v/>
      </c>
      <c r="F43" s="15" t="str">
        <f t="shared" si="88"/>
        <v/>
      </c>
      <c r="G43" s="20"/>
      <c r="H43" s="15" t="str">
        <f t="shared" si="89"/>
        <v/>
      </c>
      <c r="I43" s="15">
        <f>IF(H43="",0,VLOOKUP(H43,Pointage[#All],2,FALSE)*I$25)</f>
        <v>0</v>
      </c>
      <c r="J43" s="24"/>
      <c r="K43" s="15" t="str">
        <f t="shared" si="90"/>
        <v/>
      </c>
      <c r="L43" s="15">
        <f>IF(K43="",0,VLOOKUP(K43,Pointage[#All],2,FALSE)*L$25)</f>
        <v>0</v>
      </c>
      <c r="M43" s="24"/>
      <c r="N43" s="15" t="str">
        <f t="shared" si="91"/>
        <v/>
      </c>
      <c r="O43" s="15">
        <f>IF(N43="",0,VLOOKUP(N43,Pointage[#All],2,FALSE)*O$25)</f>
        <v>0</v>
      </c>
      <c r="P43" s="16">
        <f t="shared" si="92"/>
        <v>0</v>
      </c>
      <c r="Q43" s="20"/>
      <c r="R43" s="15" t="str">
        <f t="shared" si="93"/>
        <v/>
      </c>
      <c r="S43" s="15">
        <f>IF(R43="",0,VLOOKUP(R43,Pointage[#All],2,FALSE)*S$25)</f>
        <v>0</v>
      </c>
      <c r="T43" s="24"/>
      <c r="U43" s="15" t="str">
        <f t="shared" si="94"/>
        <v/>
      </c>
      <c r="V43" s="15">
        <f>IF(U43="",0,VLOOKUP(U43,Pointage[#All],2,FALSE)*V$25)</f>
        <v>0</v>
      </c>
      <c r="W43" s="24"/>
      <c r="X43" s="15" t="str">
        <f t="shared" si="95"/>
        <v/>
      </c>
      <c r="Y43" s="15">
        <f>IF(X43="",0,VLOOKUP(X43,Pointage[#All],2,FALSE)*Y$25)</f>
        <v>0</v>
      </c>
      <c r="Z43" s="16">
        <f t="shared" si="96"/>
        <v>0</v>
      </c>
      <c r="AA43" s="20"/>
      <c r="AB43" s="15" t="str">
        <f t="shared" si="97"/>
        <v/>
      </c>
      <c r="AC43" s="15">
        <f>IF(AB43="",0,VLOOKUP(AB43,Pointage[#All],2,FALSE)*AC$25)</f>
        <v>0</v>
      </c>
      <c r="AD43" s="24"/>
      <c r="AE43" s="15" t="str">
        <f t="shared" si="98"/>
        <v/>
      </c>
      <c r="AF43" s="15">
        <f>IF(AE43="",0,VLOOKUP(AE43,Pointage[#All],2,FALSE)*AF$25)</f>
        <v>0</v>
      </c>
      <c r="AG43" s="24"/>
      <c r="AH43" s="15" t="str">
        <f t="shared" si="99"/>
        <v/>
      </c>
      <c r="AI43" s="15">
        <f>IF(AH43="",0,VLOOKUP(AH43,Pointage[#All],2,FALSE)*AI$25)</f>
        <v>0</v>
      </c>
      <c r="AJ43" s="16">
        <f t="shared" si="100"/>
        <v>0</v>
      </c>
      <c r="AK43" s="20"/>
      <c r="AL43" s="15" t="str">
        <f t="shared" si="101"/>
        <v/>
      </c>
      <c r="AM43" s="15">
        <f>IF(AL43="",0,VLOOKUP(AL43,Pointage[#All],2,FALSE)*AM$25)</f>
        <v>0</v>
      </c>
      <c r="AN43" s="24"/>
      <c r="AO43" s="15" t="str">
        <f t="shared" si="102"/>
        <v/>
      </c>
      <c r="AP43" s="15">
        <f>IF(AO43="",0,VLOOKUP(AO43,Pointage[#All],2,FALSE)*AP$25)</f>
        <v>0</v>
      </c>
      <c r="AQ43" s="24"/>
      <c r="AR43" s="15" t="str">
        <f t="shared" si="103"/>
        <v/>
      </c>
      <c r="AS43" s="15">
        <f>IF(AR43="",0,VLOOKUP(AR43,Pointage[#All],2,FALSE)*AS$25)</f>
        <v>0</v>
      </c>
      <c r="AT43" s="16">
        <f t="shared" si="104"/>
        <v>0</v>
      </c>
      <c r="AU43" s="20"/>
      <c r="AV43" s="15" t="str">
        <f t="shared" si="105"/>
        <v/>
      </c>
      <c r="AW43" s="15">
        <f>IF(AV43="",0,VLOOKUP(AV43,Pointage[#All],2,FALSE)*AW$25)</f>
        <v>0</v>
      </c>
      <c r="AX43" s="24"/>
      <c r="AY43" s="15" t="str">
        <f t="shared" si="106"/>
        <v/>
      </c>
      <c r="AZ43" s="15">
        <f>IF(AY43="",0,VLOOKUP(AY43,Pointage[#All],2,FALSE)*AZ$25)</f>
        <v>0</v>
      </c>
      <c r="BA43" s="24"/>
      <c r="BB43" s="15" t="str">
        <f t="shared" si="107"/>
        <v/>
      </c>
      <c r="BC43" s="15">
        <f>IF(BB43="",0,VLOOKUP(BB43,Pointage[#All],2,FALSE)*BC$25)</f>
        <v>0</v>
      </c>
      <c r="BD43" s="16">
        <f t="shared" si="108"/>
        <v>0</v>
      </c>
      <c r="BE43" s="20"/>
      <c r="BF43" s="15" t="str">
        <f t="shared" si="109"/>
        <v/>
      </c>
      <c r="BG43" s="15">
        <f>IF(BF43="",0,VLOOKUP(BF43,Pointage[#All],2,FALSE)*BG$25)</f>
        <v>0</v>
      </c>
      <c r="BH43" s="24"/>
      <c r="BI43" s="15" t="str">
        <f t="shared" si="110"/>
        <v/>
      </c>
      <c r="BJ43" s="15">
        <f>IF(BI43="",0,VLOOKUP(BI43,Pointage[#All],2,FALSE)*BJ$25)</f>
        <v>0</v>
      </c>
      <c r="BK43" s="24"/>
      <c r="BL43" s="15" t="str">
        <f t="shared" si="111"/>
        <v/>
      </c>
      <c r="BM43" s="15">
        <f>IF(BL43="",0,VLOOKUP(BL43,Pointage[#All],2,FALSE)*BM$25)</f>
        <v>0</v>
      </c>
      <c r="BN43" s="16">
        <f t="shared" si="112"/>
        <v>0</v>
      </c>
      <c r="BO43" s="36"/>
      <c r="BP43" s="52">
        <f t="shared" si="55"/>
        <v>0</v>
      </c>
    </row>
    <row r="44" spans="1:68" x14ac:dyDescent="0.3">
      <c r="A44" s="20"/>
      <c r="B44" s="19"/>
      <c r="C44" s="19"/>
      <c r="D44" s="14">
        <f t="shared" si="86"/>
        <v>0</v>
      </c>
      <c r="E44" s="15" t="str">
        <f t="shared" si="87"/>
        <v/>
      </c>
      <c r="F44" s="15" t="str">
        <f t="shared" si="88"/>
        <v/>
      </c>
      <c r="G44" s="20"/>
      <c r="H44" s="15" t="str">
        <f t="shared" si="89"/>
        <v/>
      </c>
      <c r="I44" s="15">
        <f>IF(H44="",0,VLOOKUP(H44,Pointage[#All],2,FALSE)*I$25)</f>
        <v>0</v>
      </c>
      <c r="J44" s="24"/>
      <c r="K44" s="15" t="str">
        <f t="shared" si="90"/>
        <v/>
      </c>
      <c r="L44" s="15">
        <f>IF(K44="",0,VLOOKUP(K44,Pointage[#All],2,FALSE)*L$25)</f>
        <v>0</v>
      </c>
      <c r="M44" s="24"/>
      <c r="N44" s="15" t="str">
        <f t="shared" si="91"/>
        <v/>
      </c>
      <c r="O44" s="15">
        <f>IF(N44="",0,VLOOKUP(N44,Pointage[#All],2,FALSE)*O$25)</f>
        <v>0</v>
      </c>
      <c r="P44" s="16">
        <f t="shared" si="92"/>
        <v>0</v>
      </c>
      <c r="Q44" s="20"/>
      <c r="R44" s="15" t="str">
        <f t="shared" si="93"/>
        <v/>
      </c>
      <c r="S44" s="15">
        <f>IF(R44="",0,VLOOKUP(R44,Pointage[#All],2,FALSE)*S$25)</f>
        <v>0</v>
      </c>
      <c r="T44" s="24"/>
      <c r="U44" s="15" t="str">
        <f t="shared" si="94"/>
        <v/>
      </c>
      <c r="V44" s="15">
        <f>IF(U44="",0,VLOOKUP(U44,Pointage[#All],2,FALSE)*V$25)</f>
        <v>0</v>
      </c>
      <c r="W44" s="24"/>
      <c r="X44" s="15" t="str">
        <f t="shared" si="95"/>
        <v/>
      </c>
      <c r="Y44" s="15">
        <f>IF(X44="",0,VLOOKUP(X44,Pointage[#All],2,FALSE)*Y$25)</f>
        <v>0</v>
      </c>
      <c r="Z44" s="16">
        <f t="shared" si="96"/>
        <v>0</v>
      </c>
      <c r="AA44" s="20"/>
      <c r="AB44" s="15" t="str">
        <f t="shared" si="97"/>
        <v/>
      </c>
      <c r="AC44" s="15">
        <f>IF(AB44="",0,VLOOKUP(AB44,Pointage[#All],2,FALSE)*AC$25)</f>
        <v>0</v>
      </c>
      <c r="AD44" s="24"/>
      <c r="AE44" s="15" t="str">
        <f t="shared" si="98"/>
        <v/>
      </c>
      <c r="AF44" s="15">
        <f>IF(AE44="",0,VLOOKUP(AE44,Pointage[#All],2,FALSE)*AF$25)</f>
        <v>0</v>
      </c>
      <c r="AG44" s="24"/>
      <c r="AH44" s="15" t="str">
        <f t="shared" si="99"/>
        <v/>
      </c>
      <c r="AI44" s="15">
        <f>IF(AH44="",0,VLOOKUP(AH44,Pointage[#All],2,FALSE)*AI$25)</f>
        <v>0</v>
      </c>
      <c r="AJ44" s="16">
        <f t="shared" si="100"/>
        <v>0</v>
      </c>
      <c r="AK44" s="20"/>
      <c r="AL44" s="15" t="str">
        <f t="shared" si="101"/>
        <v/>
      </c>
      <c r="AM44" s="15">
        <f>IF(AL44="",0,VLOOKUP(AL44,Pointage[#All],2,FALSE)*AM$25)</f>
        <v>0</v>
      </c>
      <c r="AN44" s="24"/>
      <c r="AO44" s="15" t="str">
        <f t="shared" si="102"/>
        <v/>
      </c>
      <c r="AP44" s="15">
        <f>IF(AO44="",0,VLOOKUP(AO44,Pointage[#All],2,FALSE)*AP$25)</f>
        <v>0</v>
      </c>
      <c r="AQ44" s="24"/>
      <c r="AR44" s="15" t="str">
        <f t="shared" si="103"/>
        <v/>
      </c>
      <c r="AS44" s="15">
        <f>IF(AR44="",0,VLOOKUP(AR44,Pointage[#All],2,FALSE)*AS$25)</f>
        <v>0</v>
      </c>
      <c r="AT44" s="16">
        <f t="shared" si="104"/>
        <v>0</v>
      </c>
      <c r="AU44" s="20"/>
      <c r="AV44" s="15" t="str">
        <f t="shared" si="105"/>
        <v/>
      </c>
      <c r="AW44" s="15">
        <f>IF(AV44="",0,VLOOKUP(AV44,Pointage[#All],2,FALSE)*AW$25)</f>
        <v>0</v>
      </c>
      <c r="AX44" s="24"/>
      <c r="AY44" s="15" t="str">
        <f t="shared" si="106"/>
        <v/>
      </c>
      <c r="AZ44" s="15">
        <f>IF(AY44="",0,VLOOKUP(AY44,Pointage[#All],2,FALSE)*AZ$25)</f>
        <v>0</v>
      </c>
      <c r="BA44" s="24"/>
      <c r="BB44" s="15" t="str">
        <f t="shared" si="107"/>
        <v/>
      </c>
      <c r="BC44" s="15">
        <f>IF(BB44="",0,VLOOKUP(BB44,Pointage[#All],2,FALSE)*BC$25)</f>
        <v>0</v>
      </c>
      <c r="BD44" s="16">
        <f t="shared" si="108"/>
        <v>0</v>
      </c>
      <c r="BE44" s="20"/>
      <c r="BF44" s="15" t="str">
        <f t="shared" si="109"/>
        <v/>
      </c>
      <c r="BG44" s="15">
        <f>IF(BF44="",0,VLOOKUP(BF44,Pointage[#All],2,FALSE)*BG$25)</f>
        <v>0</v>
      </c>
      <c r="BH44" s="24"/>
      <c r="BI44" s="15" t="str">
        <f t="shared" si="110"/>
        <v/>
      </c>
      <c r="BJ44" s="15">
        <f>IF(BI44="",0,VLOOKUP(BI44,Pointage[#All],2,FALSE)*BJ$25)</f>
        <v>0</v>
      </c>
      <c r="BK44" s="24"/>
      <c r="BL44" s="15" t="str">
        <f t="shared" si="111"/>
        <v/>
      </c>
      <c r="BM44" s="15">
        <f>IF(BL44="",0,VLOOKUP(BL44,Pointage[#All],2,FALSE)*BM$25)</f>
        <v>0</v>
      </c>
      <c r="BN44" s="16">
        <f t="shared" si="112"/>
        <v>0</v>
      </c>
      <c r="BO44" s="36"/>
      <c r="BP44" s="52">
        <f t="shared" si="55"/>
        <v>0</v>
      </c>
    </row>
    <row r="45" spans="1:68" x14ac:dyDescent="0.3">
      <c r="A45" s="20"/>
      <c r="B45" s="19"/>
      <c r="C45" s="19"/>
      <c r="D45" s="14">
        <f t="shared" si="86"/>
        <v>0</v>
      </c>
      <c r="E45" s="15" t="str">
        <f t="shared" si="87"/>
        <v/>
      </c>
      <c r="F45" s="15" t="str">
        <f t="shared" si="88"/>
        <v/>
      </c>
      <c r="G45" s="20"/>
      <c r="H45" s="15" t="str">
        <f t="shared" si="89"/>
        <v/>
      </c>
      <c r="I45" s="15">
        <f>IF(H45="",0,VLOOKUP(H45,Pointage[#All],2,FALSE)*I$25)</f>
        <v>0</v>
      </c>
      <c r="J45" s="24"/>
      <c r="K45" s="15" t="str">
        <f t="shared" si="90"/>
        <v/>
      </c>
      <c r="L45" s="15">
        <f>IF(K45="",0,VLOOKUP(K45,Pointage[#All],2,FALSE)*L$25)</f>
        <v>0</v>
      </c>
      <c r="M45" s="24"/>
      <c r="N45" s="15" t="str">
        <f t="shared" si="91"/>
        <v/>
      </c>
      <c r="O45" s="15">
        <f>IF(N45="",0,VLOOKUP(N45,Pointage[#All],2,FALSE)*O$25)</f>
        <v>0</v>
      </c>
      <c r="P45" s="16">
        <f t="shared" si="92"/>
        <v>0</v>
      </c>
      <c r="Q45" s="20"/>
      <c r="R45" s="15" t="str">
        <f t="shared" si="93"/>
        <v/>
      </c>
      <c r="S45" s="15">
        <f>IF(R45="",0,VLOOKUP(R45,Pointage[#All],2,FALSE)*S$25)</f>
        <v>0</v>
      </c>
      <c r="T45" s="24"/>
      <c r="U45" s="15" t="str">
        <f t="shared" si="94"/>
        <v/>
      </c>
      <c r="V45" s="15">
        <f>IF(U45="",0,VLOOKUP(U45,Pointage[#All],2,FALSE)*V$25)</f>
        <v>0</v>
      </c>
      <c r="W45" s="24"/>
      <c r="X45" s="15" t="str">
        <f t="shared" si="95"/>
        <v/>
      </c>
      <c r="Y45" s="15">
        <f>IF(X45="",0,VLOOKUP(X45,Pointage[#All],2,FALSE)*Y$25)</f>
        <v>0</v>
      </c>
      <c r="Z45" s="16">
        <f t="shared" si="96"/>
        <v>0</v>
      </c>
      <c r="AA45" s="20"/>
      <c r="AB45" s="15" t="str">
        <f t="shared" si="97"/>
        <v/>
      </c>
      <c r="AC45" s="15">
        <f>IF(AB45="",0,VLOOKUP(AB45,Pointage[#All],2,FALSE)*AC$25)</f>
        <v>0</v>
      </c>
      <c r="AD45" s="24"/>
      <c r="AE45" s="15" t="str">
        <f t="shared" si="98"/>
        <v/>
      </c>
      <c r="AF45" s="15">
        <f>IF(AE45="",0,VLOOKUP(AE45,Pointage[#All],2,FALSE)*AF$25)</f>
        <v>0</v>
      </c>
      <c r="AG45" s="24"/>
      <c r="AH45" s="15" t="str">
        <f t="shared" si="99"/>
        <v/>
      </c>
      <c r="AI45" s="15">
        <f>IF(AH45="",0,VLOOKUP(AH45,Pointage[#All],2,FALSE)*AI$25)</f>
        <v>0</v>
      </c>
      <c r="AJ45" s="16">
        <f t="shared" si="100"/>
        <v>0</v>
      </c>
      <c r="AK45" s="20"/>
      <c r="AL45" s="15" t="str">
        <f t="shared" si="101"/>
        <v/>
      </c>
      <c r="AM45" s="15">
        <f>IF(AL45="",0,VLOOKUP(AL45,Pointage[#All],2,FALSE)*AM$25)</f>
        <v>0</v>
      </c>
      <c r="AN45" s="24"/>
      <c r="AO45" s="15" t="str">
        <f t="shared" si="102"/>
        <v/>
      </c>
      <c r="AP45" s="15">
        <f>IF(AO45="",0,VLOOKUP(AO45,Pointage[#All],2,FALSE)*AP$25)</f>
        <v>0</v>
      </c>
      <c r="AQ45" s="24"/>
      <c r="AR45" s="15" t="str">
        <f t="shared" si="103"/>
        <v/>
      </c>
      <c r="AS45" s="15">
        <f>IF(AR45="",0,VLOOKUP(AR45,Pointage[#All],2,FALSE)*AS$25)</f>
        <v>0</v>
      </c>
      <c r="AT45" s="16">
        <f t="shared" si="104"/>
        <v>0</v>
      </c>
      <c r="AU45" s="20"/>
      <c r="AV45" s="15" t="str">
        <f t="shared" si="105"/>
        <v/>
      </c>
      <c r="AW45" s="15">
        <f>IF(AV45="",0,VLOOKUP(AV45,Pointage[#All],2,FALSE)*AW$25)</f>
        <v>0</v>
      </c>
      <c r="AX45" s="24"/>
      <c r="AY45" s="15" t="str">
        <f t="shared" si="106"/>
        <v/>
      </c>
      <c r="AZ45" s="15">
        <f>IF(AY45="",0,VLOOKUP(AY45,Pointage[#All],2,FALSE)*AZ$25)</f>
        <v>0</v>
      </c>
      <c r="BA45" s="24"/>
      <c r="BB45" s="15" t="str">
        <f t="shared" si="107"/>
        <v/>
      </c>
      <c r="BC45" s="15">
        <f>IF(BB45="",0,VLOOKUP(BB45,Pointage[#All],2,FALSE)*BC$25)</f>
        <v>0</v>
      </c>
      <c r="BD45" s="16">
        <f t="shared" si="108"/>
        <v>0</v>
      </c>
      <c r="BE45" s="20"/>
      <c r="BF45" s="15" t="str">
        <f t="shared" si="109"/>
        <v/>
      </c>
      <c r="BG45" s="15">
        <f>IF(BF45="",0,VLOOKUP(BF45,Pointage[#All],2,FALSE)*BG$25)</f>
        <v>0</v>
      </c>
      <c r="BH45" s="24"/>
      <c r="BI45" s="15" t="str">
        <f t="shared" si="110"/>
        <v/>
      </c>
      <c r="BJ45" s="15">
        <f>IF(BI45="",0,VLOOKUP(BI45,Pointage[#All],2,FALSE)*BJ$25)</f>
        <v>0</v>
      </c>
      <c r="BK45" s="24"/>
      <c r="BL45" s="15" t="str">
        <f t="shared" si="111"/>
        <v/>
      </c>
      <c r="BM45" s="15">
        <f>IF(BL45="",0,VLOOKUP(BL45,Pointage[#All],2,FALSE)*BM$25)</f>
        <v>0</v>
      </c>
      <c r="BN45" s="16">
        <f t="shared" si="112"/>
        <v>0</v>
      </c>
      <c r="BO45" s="36"/>
      <c r="BP45" s="52">
        <f t="shared" si="55"/>
        <v>0</v>
      </c>
    </row>
    <row r="46" spans="1:68" x14ac:dyDescent="0.3">
      <c r="A46" s="20"/>
      <c r="B46" s="19"/>
      <c r="C46" s="19"/>
      <c r="D46" s="14">
        <f t="shared" si="86"/>
        <v>0</v>
      </c>
      <c r="E46" s="15" t="str">
        <f t="shared" si="87"/>
        <v/>
      </c>
      <c r="F46" s="15" t="str">
        <f t="shared" si="88"/>
        <v/>
      </c>
      <c r="G46" s="20"/>
      <c r="H46" s="15" t="str">
        <f t="shared" si="89"/>
        <v/>
      </c>
      <c r="I46" s="15">
        <f>IF(H46="",0,VLOOKUP(H46,Pointage[#All],2,FALSE)*I$25)</f>
        <v>0</v>
      </c>
      <c r="J46" s="24"/>
      <c r="K46" s="15" t="str">
        <f t="shared" si="90"/>
        <v/>
      </c>
      <c r="L46" s="15">
        <f>IF(K46="",0,VLOOKUP(K46,Pointage[#All],2,FALSE)*L$25)</f>
        <v>0</v>
      </c>
      <c r="M46" s="24"/>
      <c r="N46" s="15" t="str">
        <f t="shared" si="91"/>
        <v/>
      </c>
      <c r="O46" s="15">
        <f>IF(N46="",0,VLOOKUP(N46,Pointage[#All],2,FALSE)*O$25)</f>
        <v>0</v>
      </c>
      <c r="P46" s="16">
        <f t="shared" si="92"/>
        <v>0</v>
      </c>
      <c r="Q46" s="20"/>
      <c r="R46" s="15" t="str">
        <f t="shared" si="93"/>
        <v/>
      </c>
      <c r="S46" s="15">
        <f>IF(R46="",0,VLOOKUP(R46,Pointage[#All],2,FALSE)*S$25)</f>
        <v>0</v>
      </c>
      <c r="T46" s="24"/>
      <c r="U46" s="15" t="str">
        <f t="shared" si="94"/>
        <v/>
      </c>
      <c r="V46" s="15">
        <f>IF(U46="",0,VLOOKUP(U46,Pointage[#All],2,FALSE)*V$25)</f>
        <v>0</v>
      </c>
      <c r="W46" s="24"/>
      <c r="X46" s="15" t="str">
        <f t="shared" si="95"/>
        <v/>
      </c>
      <c r="Y46" s="15">
        <f>IF(X46="",0,VLOOKUP(X46,Pointage[#All],2,FALSE)*Y$25)</f>
        <v>0</v>
      </c>
      <c r="Z46" s="16">
        <f t="shared" si="96"/>
        <v>0</v>
      </c>
      <c r="AA46" s="20"/>
      <c r="AB46" s="15" t="str">
        <f t="shared" si="97"/>
        <v/>
      </c>
      <c r="AC46" s="15">
        <f>IF(AB46="",0,VLOOKUP(AB46,Pointage[#All],2,FALSE)*AC$25)</f>
        <v>0</v>
      </c>
      <c r="AD46" s="24"/>
      <c r="AE46" s="15" t="str">
        <f t="shared" si="98"/>
        <v/>
      </c>
      <c r="AF46" s="15">
        <f>IF(AE46="",0,VLOOKUP(AE46,Pointage[#All],2,FALSE)*AF$25)</f>
        <v>0</v>
      </c>
      <c r="AG46" s="24"/>
      <c r="AH46" s="15" t="str">
        <f t="shared" si="99"/>
        <v/>
      </c>
      <c r="AI46" s="15">
        <f>IF(AH46="",0,VLOOKUP(AH46,Pointage[#All],2,FALSE)*AI$25)</f>
        <v>0</v>
      </c>
      <c r="AJ46" s="16">
        <f t="shared" si="100"/>
        <v>0</v>
      </c>
      <c r="AK46" s="20"/>
      <c r="AL46" s="15" t="str">
        <f t="shared" si="101"/>
        <v/>
      </c>
      <c r="AM46" s="15">
        <f>IF(AL46="",0,VLOOKUP(AL46,Pointage[#All],2,FALSE)*AM$25)</f>
        <v>0</v>
      </c>
      <c r="AN46" s="24"/>
      <c r="AO46" s="15" t="str">
        <f t="shared" si="102"/>
        <v/>
      </c>
      <c r="AP46" s="15">
        <f>IF(AO46="",0,VLOOKUP(AO46,Pointage[#All],2,FALSE)*AP$25)</f>
        <v>0</v>
      </c>
      <c r="AQ46" s="24"/>
      <c r="AR46" s="15" t="str">
        <f t="shared" si="103"/>
        <v/>
      </c>
      <c r="AS46" s="15">
        <f>IF(AR46="",0,VLOOKUP(AR46,Pointage[#All],2,FALSE)*AS$25)</f>
        <v>0</v>
      </c>
      <c r="AT46" s="16">
        <f t="shared" si="104"/>
        <v>0</v>
      </c>
      <c r="AU46" s="20"/>
      <c r="AV46" s="15" t="str">
        <f t="shared" si="105"/>
        <v/>
      </c>
      <c r="AW46" s="15">
        <f>IF(AV46="",0,VLOOKUP(AV46,Pointage[#All],2,FALSE)*AW$25)</f>
        <v>0</v>
      </c>
      <c r="AX46" s="24"/>
      <c r="AY46" s="15" t="str">
        <f t="shared" si="106"/>
        <v/>
      </c>
      <c r="AZ46" s="15">
        <f>IF(AY46="",0,VLOOKUP(AY46,Pointage[#All],2,FALSE)*AZ$25)</f>
        <v>0</v>
      </c>
      <c r="BA46" s="24"/>
      <c r="BB46" s="15" t="str">
        <f t="shared" si="107"/>
        <v/>
      </c>
      <c r="BC46" s="15">
        <f>IF(BB46="",0,VLOOKUP(BB46,Pointage[#All],2,FALSE)*BC$25)</f>
        <v>0</v>
      </c>
      <c r="BD46" s="16">
        <f t="shared" si="108"/>
        <v>0</v>
      </c>
      <c r="BE46" s="20"/>
      <c r="BF46" s="15" t="str">
        <f t="shared" si="109"/>
        <v/>
      </c>
      <c r="BG46" s="15">
        <f>IF(BF46="",0,VLOOKUP(BF46,Pointage[#All],2,FALSE)*BG$25)</f>
        <v>0</v>
      </c>
      <c r="BH46" s="24"/>
      <c r="BI46" s="15" t="str">
        <f t="shared" si="110"/>
        <v/>
      </c>
      <c r="BJ46" s="15">
        <f>IF(BI46="",0,VLOOKUP(BI46,Pointage[#All],2,FALSE)*BJ$25)</f>
        <v>0</v>
      </c>
      <c r="BK46" s="24"/>
      <c r="BL46" s="15" t="str">
        <f t="shared" si="111"/>
        <v/>
      </c>
      <c r="BM46" s="15">
        <f>IF(BL46="",0,VLOOKUP(BL46,Pointage[#All],2,FALSE)*BM$25)</f>
        <v>0</v>
      </c>
      <c r="BN46" s="16">
        <f t="shared" si="112"/>
        <v>0</v>
      </c>
      <c r="BO46" s="36"/>
      <c r="BP46" s="52">
        <f t="shared" si="55"/>
        <v>0</v>
      </c>
    </row>
    <row r="47" spans="1:68" x14ac:dyDescent="0.3">
      <c r="A47" s="20"/>
      <c r="B47" s="19"/>
      <c r="C47" s="19"/>
      <c r="D47" s="14">
        <f t="shared" si="86"/>
        <v>0</v>
      </c>
      <c r="E47" s="15" t="str">
        <f t="shared" si="87"/>
        <v/>
      </c>
      <c r="F47" s="15" t="str">
        <f t="shared" si="88"/>
        <v/>
      </c>
      <c r="G47" s="20"/>
      <c r="H47" s="15" t="str">
        <f t="shared" si="89"/>
        <v/>
      </c>
      <c r="I47" s="15">
        <f>IF(H47="",0,VLOOKUP(H47,Pointage[#All],2,FALSE)*I$25)</f>
        <v>0</v>
      </c>
      <c r="J47" s="24"/>
      <c r="K47" s="15" t="str">
        <f t="shared" si="90"/>
        <v/>
      </c>
      <c r="L47" s="15">
        <f>IF(K47="",0,VLOOKUP(K47,Pointage[#All],2,FALSE)*L$25)</f>
        <v>0</v>
      </c>
      <c r="M47" s="24"/>
      <c r="N47" s="15" t="str">
        <f t="shared" si="91"/>
        <v/>
      </c>
      <c r="O47" s="15">
        <f>IF(N47="",0,VLOOKUP(N47,Pointage[#All],2,FALSE)*O$25)</f>
        <v>0</v>
      </c>
      <c r="P47" s="16">
        <f t="shared" si="92"/>
        <v>0</v>
      </c>
      <c r="Q47" s="20"/>
      <c r="R47" s="15" t="str">
        <f t="shared" si="93"/>
        <v/>
      </c>
      <c r="S47" s="15">
        <f>IF(R47="",0,VLOOKUP(R47,Pointage[#All],2,FALSE)*S$25)</f>
        <v>0</v>
      </c>
      <c r="T47" s="24"/>
      <c r="U47" s="15" t="str">
        <f t="shared" si="94"/>
        <v/>
      </c>
      <c r="V47" s="15">
        <f>IF(U47="",0,VLOOKUP(U47,Pointage[#All],2,FALSE)*V$25)</f>
        <v>0</v>
      </c>
      <c r="W47" s="24"/>
      <c r="X47" s="15" t="str">
        <f t="shared" si="95"/>
        <v/>
      </c>
      <c r="Y47" s="15">
        <f>IF(X47="",0,VLOOKUP(X47,Pointage[#All],2,FALSE)*Y$25)</f>
        <v>0</v>
      </c>
      <c r="Z47" s="16">
        <f t="shared" si="96"/>
        <v>0</v>
      </c>
      <c r="AA47" s="20"/>
      <c r="AB47" s="15" t="str">
        <f t="shared" si="97"/>
        <v/>
      </c>
      <c r="AC47" s="15">
        <f>IF(AB47="",0,VLOOKUP(AB47,Pointage[#All],2,FALSE)*AC$25)</f>
        <v>0</v>
      </c>
      <c r="AD47" s="24"/>
      <c r="AE47" s="15" t="str">
        <f t="shared" si="98"/>
        <v/>
      </c>
      <c r="AF47" s="15">
        <f>IF(AE47="",0,VLOOKUP(AE47,Pointage[#All],2,FALSE)*AF$25)</f>
        <v>0</v>
      </c>
      <c r="AG47" s="24"/>
      <c r="AH47" s="15" t="str">
        <f t="shared" si="99"/>
        <v/>
      </c>
      <c r="AI47" s="15">
        <f>IF(AH47="",0,VLOOKUP(AH47,Pointage[#All],2,FALSE)*AI$25)</f>
        <v>0</v>
      </c>
      <c r="AJ47" s="16">
        <f t="shared" si="100"/>
        <v>0</v>
      </c>
      <c r="AK47" s="20"/>
      <c r="AL47" s="15" t="str">
        <f t="shared" si="101"/>
        <v/>
      </c>
      <c r="AM47" s="15">
        <f>IF(AL47="",0,VLOOKUP(AL47,Pointage[#All],2,FALSE)*AM$25)</f>
        <v>0</v>
      </c>
      <c r="AN47" s="24"/>
      <c r="AO47" s="15" t="str">
        <f t="shared" si="102"/>
        <v/>
      </c>
      <c r="AP47" s="15">
        <f>IF(AO47="",0,VLOOKUP(AO47,Pointage[#All],2,FALSE)*AP$25)</f>
        <v>0</v>
      </c>
      <c r="AQ47" s="24"/>
      <c r="AR47" s="15" t="str">
        <f t="shared" si="103"/>
        <v/>
      </c>
      <c r="AS47" s="15">
        <f>IF(AR47="",0,VLOOKUP(AR47,Pointage[#All],2,FALSE)*AS$25)</f>
        <v>0</v>
      </c>
      <c r="AT47" s="16">
        <f t="shared" si="104"/>
        <v>0</v>
      </c>
      <c r="AU47" s="20"/>
      <c r="AV47" s="15" t="str">
        <f t="shared" si="105"/>
        <v/>
      </c>
      <c r="AW47" s="15">
        <f>IF(AV47="",0,VLOOKUP(AV47,Pointage[#All],2,FALSE)*AW$25)</f>
        <v>0</v>
      </c>
      <c r="AX47" s="24"/>
      <c r="AY47" s="15" t="str">
        <f t="shared" si="106"/>
        <v/>
      </c>
      <c r="AZ47" s="15">
        <f>IF(AY47="",0,VLOOKUP(AY47,Pointage[#All],2,FALSE)*AZ$25)</f>
        <v>0</v>
      </c>
      <c r="BA47" s="24"/>
      <c r="BB47" s="15" t="str">
        <f t="shared" si="107"/>
        <v/>
      </c>
      <c r="BC47" s="15">
        <f>IF(BB47="",0,VLOOKUP(BB47,Pointage[#All],2,FALSE)*BC$25)</f>
        <v>0</v>
      </c>
      <c r="BD47" s="16">
        <f t="shared" si="108"/>
        <v>0</v>
      </c>
      <c r="BE47" s="20"/>
      <c r="BF47" s="15" t="str">
        <f t="shared" si="109"/>
        <v/>
      </c>
      <c r="BG47" s="15">
        <f>IF(BF47="",0,VLOOKUP(BF47,Pointage[#All],2,FALSE)*BG$25)</f>
        <v>0</v>
      </c>
      <c r="BH47" s="24"/>
      <c r="BI47" s="15" t="str">
        <f t="shared" si="110"/>
        <v/>
      </c>
      <c r="BJ47" s="15">
        <f>IF(BI47="",0,VLOOKUP(BI47,Pointage[#All],2,FALSE)*BJ$25)</f>
        <v>0</v>
      </c>
      <c r="BK47" s="24"/>
      <c r="BL47" s="15" t="str">
        <f t="shared" si="111"/>
        <v/>
      </c>
      <c r="BM47" s="15">
        <f>IF(BL47="",0,VLOOKUP(BL47,Pointage[#All],2,FALSE)*BM$25)</f>
        <v>0</v>
      </c>
      <c r="BN47" s="16">
        <f t="shared" si="112"/>
        <v>0</v>
      </c>
      <c r="BO47" s="36"/>
      <c r="BP47" s="52">
        <f t="shared" si="55"/>
        <v>0</v>
      </c>
    </row>
    <row r="48" spans="1:68" x14ac:dyDescent="0.3">
      <c r="A48" s="20"/>
      <c r="B48" s="19"/>
      <c r="C48" s="19"/>
      <c r="D48" s="14">
        <f t="shared" si="86"/>
        <v>0</v>
      </c>
      <c r="E48" s="15" t="str">
        <f t="shared" si="87"/>
        <v/>
      </c>
      <c r="F48" s="15" t="str">
        <f t="shared" ref="F48:F55" si="113">IF(E48=1,"Or",IF(E48=2,"Argent",IF(E48=3,"Bronze","")))</f>
        <v/>
      </c>
      <c r="G48" s="20"/>
      <c r="H48" s="15" t="str">
        <f t="shared" si="89"/>
        <v/>
      </c>
      <c r="I48" s="15">
        <f>IF(H48="",0,VLOOKUP(H48,Pointage[#All],2,FALSE)*I$25)</f>
        <v>0</v>
      </c>
      <c r="J48" s="24"/>
      <c r="K48" s="15" t="str">
        <f t="shared" si="90"/>
        <v/>
      </c>
      <c r="L48" s="15">
        <f>IF(K48="",0,VLOOKUP(K48,Pointage[#All],2,FALSE)*L$25)</f>
        <v>0</v>
      </c>
      <c r="M48" s="24"/>
      <c r="N48" s="15" t="str">
        <f t="shared" si="91"/>
        <v/>
      </c>
      <c r="O48" s="15">
        <f>IF(N48="",0,VLOOKUP(N48,Pointage[#All],2,FALSE)*O$25)</f>
        <v>0</v>
      </c>
      <c r="P48" s="16">
        <f t="shared" si="92"/>
        <v>0</v>
      </c>
      <c r="Q48" s="20"/>
      <c r="R48" s="15" t="str">
        <f t="shared" si="93"/>
        <v/>
      </c>
      <c r="S48" s="15">
        <f>IF(R48="",0,VLOOKUP(R48,Pointage[#All],2,FALSE)*S$25)</f>
        <v>0</v>
      </c>
      <c r="T48" s="24"/>
      <c r="U48" s="15" t="str">
        <f t="shared" si="94"/>
        <v/>
      </c>
      <c r="V48" s="15">
        <f>IF(U48="",0,VLOOKUP(U48,Pointage[#All],2,FALSE)*V$25)</f>
        <v>0</v>
      </c>
      <c r="W48" s="24"/>
      <c r="X48" s="15" t="str">
        <f t="shared" si="95"/>
        <v/>
      </c>
      <c r="Y48" s="15">
        <f>IF(X48="",0,VLOOKUP(X48,Pointage[#All],2,FALSE)*Y$25)</f>
        <v>0</v>
      </c>
      <c r="Z48" s="16">
        <f t="shared" si="96"/>
        <v>0</v>
      </c>
      <c r="AA48" s="20"/>
      <c r="AB48" s="15" t="str">
        <f t="shared" si="97"/>
        <v/>
      </c>
      <c r="AC48" s="15">
        <f>IF(AB48="",0,VLOOKUP(AB48,Pointage[#All],2,FALSE)*AC$25)</f>
        <v>0</v>
      </c>
      <c r="AD48" s="24"/>
      <c r="AE48" s="15" t="str">
        <f t="shared" si="98"/>
        <v/>
      </c>
      <c r="AF48" s="15">
        <f>IF(AE48="",0,VLOOKUP(AE48,Pointage[#All],2,FALSE)*AF$25)</f>
        <v>0</v>
      </c>
      <c r="AG48" s="24"/>
      <c r="AH48" s="15" t="str">
        <f t="shared" si="99"/>
        <v/>
      </c>
      <c r="AI48" s="15">
        <f>IF(AH48="",0,VLOOKUP(AH48,Pointage[#All],2,FALSE)*AI$25)</f>
        <v>0</v>
      </c>
      <c r="AJ48" s="16">
        <f t="shared" si="100"/>
        <v>0</v>
      </c>
      <c r="AK48" s="20"/>
      <c r="AL48" s="15" t="str">
        <f t="shared" si="101"/>
        <v/>
      </c>
      <c r="AM48" s="15">
        <f>IF(AL48="",0,VLOOKUP(AL48,Pointage[#All],2,FALSE)*AM$25)</f>
        <v>0</v>
      </c>
      <c r="AN48" s="24"/>
      <c r="AO48" s="15" t="str">
        <f t="shared" si="102"/>
        <v/>
      </c>
      <c r="AP48" s="15">
        <f>IF(AO48="",0,VLOOKUP(AO48,Pointage[#All],2,FALSE)*AP$25)</f>
        <v>0</v>
      </c>
      <c r="AQ48" s="24"/>
      <c r="AR48" s="15" t="str">
        <f t="shared" si="103"/>
        <v/>
      </c>
      <c r="AS48" s="15">
        <f>IF(AR48="",0,VLOOKUP(AR48,Pointage[#All],2,FALSE)*AS$25)</f>
        <v>0</v>
      </c>
      <c r="AT48" s="16">
        <f t="shared" si="104"/>
        <v>0</v>
      </c>
      <c r="AU48" s="20"/>
      <c r="AV48" s="15" t="str">
        <f t="shared" si="105"/>
        <v/>
      </c>
      <c r="AW48" s="15">
        <f>IF(AV48="",0,VLOOKUP(AV48,Pointage[#All],2,FALSE)*AW$25)</f>
        <v>0</v>
      </c>
      <c r="AX48" s="24"/>
      <c r="AY48" s="15" t="str">
        <f t="shared" si="106"/>
        <v/>
      </c>
      <c r="AZ48" s="15">
        <f>IF(AY48="",0,VLOOKUP(AY48,Pointage[#All],2,FALSE)*AZ$25)</f>
        <v>0</v>
      </c>
      <c r="BA48" s="24"/>
      <c r="BB48" s="15" t="str">
        <f t="shared" si="107"/>
        <v/>
      </c>
      <c r="BC48" s="15">
        <f>IF(BB48="",0,VLOOKUP(BB48,Pointage[#All],2,FALSE)*BC$25)</f>
        <v>0</v>
      </c>
      <c r="BD48" s="16">
        <f t="shared" si="108"/>
        <v>0</v>
      </c>
      <c r="BE48" s="20"/>
      <c r="BF48" s="15" t="str">
        <f t="shared" si="109"/>
        <v/>
      </c>
      <c r="BG48" s="15">
        <f>IF(BF48="",0,VLOOKUP(BF48,Pointage[#All],2,FALSE)*BG$25)</f>
        <v>0</v>
      </c>
      <c r="BH48" s="24"/>
      <c r="BI48" s="15" t="str">
        <f t="shared" si="110"/>
        <v/>
      </c>
      <c r="BJ48" s="15">
        <f>IF(BI48="",0,VLOOKUP(BI48,Pointage[#All],2,FALSE)*BJ$25)</f>
        <v>0</v>
      </c>
      <c r="BK48" s="24"/>
      <c r="BL48" s="15" t="str">
        <f t="shared" si="111"/>
        <v/>
      </c>
      <c r="BM48" s="15">
        <f>IF(BL48="",0,VLOOKUP(BL48,Pointage[#All],2,FALSE)*BM$25)</f>
        <v>0</v>
      </c>
      <c r="BN48" s="16">
        <f t="shared" si="112"/>
        <v>0</v>
      </c>
      <c r="BO48" s="36"/>
      <c r="BP48" s="52">
        <f t="shared" si="55"/>
        <v>0</v>
      </c>
    </row>
    <row r="49" spans="1:68" x14ac:dyDescent="0.3">
      <c r="A49" s="20"/>
      <c r="B49" s="19"/>
      <c r="C49" s="19"/>
      <c r="D49" s="14">
        <f t="shared" si="86"/>
        <v>0</v>
      </c>
      <c r="E49" s="15" t="str">
        <f t="shared" si="87"/>
        <v/>
      </c>
      <c r="F49" s="15" t="str">
        <f t="shared" si="113"/>
        <v/>
      </c>
      <c r="G49" s="20"/>
      <c r="H49" s="15" t="str">
        <f t="shared" si="89"/>
        <v/>
      </c>
      <c r="I49" s="15">
        <f>IF(H49="",0,VLOOKUP(H49,Pointage[#All],2,FALSE)*I$25)</f>
        <v>0</v>
      </c>
      <c r="J49" s="24"/>
      <c r="K49" s="15" t="str">
        <f t="shared" si="90"/>
        <v/>
      </c>
      <c r="L49" s="15">
        <f>IF(K49="",0,VLOOKUP(K49,Pointage[#All],2,FALSE)*L$25)</f>
        <v>0</v>
      </c>
      <c r="M49" s="24"/>
      <c r="N49" s="15" t="str">
        <f t="shared" si="91"/>
        <v/>
      </c>
      <c r="O49" s="15">
        <f>IF(N49="",0,VLOOKUP(N49,Pointage[#All],2,FALSE)*O$25)</f>
        <v>0</v>
      </c>
      <c r="P49" s="16">
        <f t="shared" si="92"/>
        <v>0</v>
      </c>
      <c r="Q49" s="20"/>
      <c r="R49" s="15" t="str">
        <f t="shared" si="93"/>
        <v/>
      </c>
      <c r="S49" s="15">
        <f>IF(R49="",0,VLOOKUP(R49,Pointage[#All],2,FALSE)*S$25)</f>
        <v>0</v>
      </c>
      <c r="T49" s="24"/>
      <c r="U49" s="15" t="str">
        <f t="shared" si="94"/>
        <v/>
      </c>
      <c r="V49" s="15">
        <f>IF(U49="",0,VLOOKUP(U49,Pointage[#All],2,FALSE)*V$25)</f>
        <v>0</v>
      </c>
      <c r="W49" s="24"/>
      <c r="X49" s="15" t="str">
        <f t="shared" si="95"/>
        <v/>
      </c>
      <c r="Y49" s="15">
        <f>IF(X49="",0,VLOOKUP(X49,Pointage[#All],2,FALSE)*Y$25)</f>
        <v>0</v>
      </c>
      <c r="Z49" s="16">
        <f t="shared" si="96"/>
        <v>0</v>
      </c>
      <c r="AA49" s="20"/>
      <c r="AB49" s="15" t="str">
        <f t="shared" si="97"/>
        <v/>
      </c>
      <c r="AC49" s="15">
        <f>IF(AB49="",0,VLOOKUP(AB49,Pointage[#All],2,FALSE)*AC$25)</f>
        <v>0</v>
      </c>
      <c r="AD49" s="24"/>
      <c r="AE49" s="15" t="str">
        <f t="shared" si="98"/>
        <v/>
      </c>
      <c r="AF49" s="15">
        <f>IF(AE49="",0,VLOOKUP(AE49,Pointage[#All],2,FALSE)*AF$25)</f>
        <v>0</v>
      </c>
      <c r="AG49" s="24"/>
      <c r="AH49" s="15" t="str">
        <f t="shared" si="99"/>
        <v/>
      </c>
      <c r="AI49" s="15">
        <f>IF(AH49="",0,VLOOKUP(AH49,Pointage[#All],2,FALSE)*AI$25)</f>
        <v>0</v>
      </c>
      <c r="AJ49" s="16">
        <f t="shared" si="100"/>
        <v>0</v>
      </c>
      <c r="AK49" s="20"/>
      <c r="AL49" s="15" t="str">
        <f t="shared" si="101"/>
        <v/>
      </c>
      <c r="AM49" s="15">
        <f>IF(AL49="",0,VLOOKUP(AL49,Pointage[#All],2,FALSE)*AM$25)</f>
        <v>0</v>
      </c>
      <c r="AN49" s="24"/>
      <c r="AO49" s="15" t="str">
        <f t="shared" si="102"/>
        <v/>
      </c>
      <c r="AP49" s="15">
        <f>IF(AO49="",0,VLOOKUP(AO49,Pointage[#All],2,FALSE)*AP$25)</f>
        <v>0</v>
      </c>
      <c r="AQ49" s="24"/>
      <c r="AR49" s="15" t="str">
        <f t="shared" si="103"/>
        <v/>
      </c>
      <c r="AS49" s="15">
        <f>IF(AR49="",0,VLOOKUP(AR49,Pointage[#All],2,FALSE)*AS$25)</f>
        <v>0</v>
      </c>
      <c r="AT49" s="16">
        <f t="shared" si="104"/>
        <v>0</v>
      </c>
      <c r="AU49" s="20"/>
      <c r="AV49" s="15" t="str">
        <f t="shared" si="105"/>
        <v/>
      </c>
      <c r="AW49" s="15">
        <f>IF(AV49="",0,VLOOKUP(AV49,Pointage[#All],2,FALSE)*AW$25)</f>
        <v>0</v>
      </c>
      <c r="AX49" s="24"/>
      <c r="AY49" s="15" t="str">
        <f t="shared" si="106"/>
        <v/>
      </c>
      <c r="AZ49" s="15">
        <f>IF(AY49="",0,VLOOKUP(AY49,Pointage[#All],2,FALSE)*AZ$25)</f>
        <v>0</v>
      </c>
      <c r="BA49" s="24"/>
      <c r="BB49" s="15" t="str">
        <f t="shared" si="107"/>
        <v/>
      </c>
      <c r="BC49" s="15">
        <f>IF(BB49="",0,VLOOKUP(BB49,Pointage[#All],2,FALSE)*BC$25)</f>
        <v>0</v>
      </c>
      <c r="BD49" s="16">
        <f t="shared" si="108"/>
        <v>0</v>
      </c>
      <c r="BE49" s="20"/>
      <c r="BF49" s="15" t="str">
        <f t="shared" si="109"/>
        <v/>
      </c>
      <c r="BG49" s="15">
        <f>IF(BF49="",0,VLOOKUP(BF49,Pointage[#All],2,FALSE)*BG$25)</f>
        <v>0</v>
      </c>
      <c r="BH49" s="24"/>
      <c r="BI49" s="15" t="str">
        <f t="shared" si="110"/>
        <v/>
      </c>
      <c r="BJ49" s="15">
        <f>IF(BI49="",0,VLOOKUP(BI49,Pointage[#All],2,FALSE)*BJ$25)</f>
        <v>0</v>
      </c>
      <c r="BK49" s="24"/>
      <c r="BL49" s="15" t="str">
        <f t="shared" si="111"/>
        <v/>
      </c>
      <c r="BM49" s="15">
        <f>IF(BL49="",0,VLOOKUP(BL49,Pointage[#All],2,FALSE)*BM$25)</f>
        <v>0</v>
      </c>
      <c r="BN49" s="16">
        <f t="shared" si="112"/>
        <v>0</v>
      </c>
      <c r="BO49" s="36"/>
      <c r="BP49" s="52">
        <f t="shared" si="55"/>
        <v>0</v>
      </c>
    </row>
    <row r="50" spans="1:68" x14ac:dyDescent="0.3">
      <c r="A50" s="20"/>
      <c r="B50" s="19"/>
      <c r="C50" s="19"/>
      <c r="D50" s="14">
        <f t="shared" si="86"/>
        <v>0</v>
      </c>
      <c r="E50" s="15" t="str">
        <f t="shared" si="87"/>
        <v/>
      </c>
      <c r="F50" s="15" t="str">
        <f t="shared" si="113"/>
        <v/>
      </c>
      <c r="G50" s="20"/>
      <c r="H50" s="15" t="str">
        <f t="shared" si="89"/>
        <v/>
      </c>
      <c r="I50" s="15">
        <f>IF(H50="",0,VLOOKUP(H50,Pointage[#All],2,FALSE)*I$25)</f>
        <v>0</v>
      </c>
      <c r="J50" s="24"/>
      <c r="K50" s="15" t="str">
        <f t="shared" si="90"/>
        <v/>
      </c>
      <c r="L50" s="15">
        <f>IF(K50="",0,VLOOKUP(K50,Pointage[#All],2,FALSE)*L$25)</f>
        <v>0</v>
      </c>
      <c r="M50" s="24"/>
      <c r="N50" s="15" t="str">
        <f t="shared" si="91"/>
        <v/>
      </c>
      <c r="O50" s="15">
        <f>IF(N50="",0,VLOOKUP(N50,Pointage[#All],2,FALSE)*O$25)</f>
        <v>0</v>
      </c>
      <c r="P50" s="16">
        <f t="shared" si="92"/>
        <v>0</v>
      </c>
      <c r="Q50" s="20"/>
      <c r="R50" s="15" t="str">
        <f t="shared" si="93"/>
        <v/>
      </c>
      <c r="S50" s="15">
        <f>IF(R50="",0,VLOOKUP(R50,Pointage[#All],2,FALSE)*S$25)</f>
        <v>0</v>
      </c>
      <c r="T50" s="24"/>
      <c r="U50" s="15" t="str">
        <f t="shared" si="94"/>
        <v/>
      </c>
      <c r="V50" s="15">
        <f>IF(U50="",0,VLOOKUP(U50,Pointage[#All],2,FALSE)*V$25)</f>
        <v>0</v>
      </c>
      <c r="W50" s="24"/>
      <c r="X50" s="15" t="str">
        <f t="shared" si="95"/>
        <v/>
      </c>
      <c r="Y50" s="15">
        <f>IF(X50="",0,VLOOKUP(X50,Pointage[#All],2,FALSE)*Y$25)</f>
        <v>0</v>
      </c>
      <c r="Z50" s="16">
        <f t="shared" si="96"/>
        <v>0</v>
      </c>
      <c r="AA50" s="20"/>
      <c r="AB50" s="15" t="str">
        <f t="shared" si="97"/>
        <v/>
      </c>
      <c r="AC50" s="15">
        <f>IF(AB50="",0,VLOOKUP(AB50,Pointage[#All],2,FALSE)*AC$25)</f>
        <v>0</v>
      </c>
      <c r="AD50" s="24"/>
      <c r="AE50" s="15" t="str">
        <f t="shared" si="98"/>
        <v/>
      </c>
      <c r="AF50" s="15">
        <f>IF(AE50="",0,VLOOKUP(AE50,Pointage[#All],2,FALSE)*AF$25)</f>
        <v>0</v>
      </c>
      <c r="AG50" s="24"/>
      <c r="AH50" s="15" t="str">
        <f t="shared" si="99"/>
        <v/>
      </c>
      <c r="AI50" s="15">
        <f>IF(AH50="",0,VLOOKUP(AH50,Pointage[#All],2,FALSE)*AI$25)</f>
        <v>0</v>
      </c>
      <c r="AJ50" s="16">
        <f t="shared" si="100"/>
        <v>0</v>
      </c>
      <c r="AK50" s="20"/>
      <c r="AL50" s="15" t="str">
        <f t="shared" si="101"/>
        <v/>
      </c>
      <c r="AM50" s="15">
        <f>IF(AL50="",0,VLOOKUP(AL50,Pointage[#All],2,FALSE)*AM$25)</f>
        <v>0</v>
      </c>
      <c r="AN50" s="24"/>
      <c r="AO50" s="15" t="str">
        <f t="shared" si="102"/>
        <v/>
      </c>
      <c r="AP50" s="15">
        <f>IF(AO50="",0,VLOOKUP(AO50,Pointage[#All],2,FALSE)*AP$25)</f>
        <v>0</v>
      </c>
      <c r="AQ50" s="24"/>
      <c r="AR50" s="15" t="str">
        <f t="shared" si="103"/>
        <v/>
      </c>
      <c r="AS50" s="15">
        <f>IF(AR50="",0,VLOOKUP(AR50,Pointage[#All],2,FALSE)*AS$25)</f>
        <v>0</v>
      </c>
      <c r="AT50" s="16">
        <f t="shared" si="104"/>
        <v>0</v>
      </c>
      <c r="AU50" s="20"/>
      <c r="AV50" s="15" t="str">
        <f t="shared" si="105"/>
        <v/>
      </c>
      <c r="AW50" s="15">
        <f>IF(AV50="",0,VLOOKUP(AV50,Pointage[#All],2,FALSE)*AW$25)</f>
        <v>0</v>
      </c>
      <c r="AX50" s="24"/>
      <c r="AY50" s="15" t="str">
        <f t="shared" si="106"/>
        <v/>
      </c>
      <c r="AZ50" s="15">
        <f>IF(AY50="",0,VLOOKUP(AY50,Pointage[#All],2,FALSE)*AZ$25)</f>
        <v>0</v>
      </c>
      <c r="BA50" s="24"/>
      <c r="BB50" s="15" t="str">
        <f t="shared" si="107"/>
        <v/>
      </c>
      <c r="BC50" s="15">
        <f>IF(BB50="",0,VLOOKUP(BB50,Pointage[#All],2,FALSE)*BC$25)</f>
        <v>0</v>
      </c>
      <c r="BD50" s="16">
        <f t="shared" si="108"/>
        <v>0</v>
      </c>
      <c r="BE50" s="20"/>
      <c r="BF50" s="15" t="str">
        <f t="shared" si="109"/>
        <v/>
      </c>
      <c r="BG50" s="15">
        <f>IF(BF50="",0,VLOOKUP(BF50,Pointage[#All],2,FALSE)*BG$25)</f>
        <v>0</v>
      </c>
      <c r="BH50" s="24"/>
      <c r="BI50" s="15" t="str">
        <f t="shared" si="110"/>
        <v/>
      </c>
      <c r="BJ50" s="15">
        <f>IF(BI50="",0,VLOOKUP(BI50,Pointage[#All],2,FALSE)*BJ$25)</f>
        <v>0</v>
      </c>
      <c r="BK50" s="24"/>
      <c r="BL50" s="15" t="str">
        <f t="shared" si="111"/>
        <v/>
      </c>
      <c r="BM50" s="15">
        <f>IF(BL50="",0,VLOOKUP(BL50,Pointage[#All],2,FALSE)*BM$25)</f>
        <v>0</v>
      </c>
      <c r="BN50" s="16">
        <f t="shared" si="112"/>
        <v>0</v>
      </c>
      <c r="BO50" s="36"/>
      <c r="BP50" s="52">
        <f t="shared" si="55"/>
        <v>0</v>
      </c>
    </row>
    <row r="51" spans="1:68" x14ac:dyDescent="0.3">
      <c r="A51" s="20"/>
      <c r="B51" s="19"/>
      <c r="C51" s="19"/>
      <c r="D51" s="14">
        <f t="shared" si="86"/>
        <v>0</v>
      </c>
      <c r="E51" s="15" t="str">
        <f t="shared" si="87"/>
        <v/>
      </c>
      <c r="F51" s="15" t="str">
        <f t="shared" si="113"/>
        <v/>
      </c>
      <c r="G51" s="20"/>
      <c r="H51" s="15" t="str">
        <f t="shared" si="89"/>
        <v/>
      </c>
      <c r="I51" s="15">
        <f>IF(H51="",0,VLOOKUP(H51,Pointage[#All],2,FALSE)*I$25)</f>
        <v>0</v>
      </c>
      <c r="J51" s="24"/>
      <c r="K51" s="15" t="str">
        <f t="shared" si="90"/>
        <v/>
      </c>
      <c r="L51" s="15">
        <f>IF(K51="",0,VLOOKUP(K51,Pointage[#All],2,FALSE)*L$25)</f>
        <v>0</v>
      </c>
      <c r="M51" s="24"/>
      <c r="N51" s="15" t="str">
        <f t="shared" si="91"/>
        <v/>
      </c>
      <c r="O51" s="15">
        <f>IF(N51="",0,VLOOKUP(N51,Pointage[#All],2,FALSE)*O$25)</f>
        <v>0</v>
      </c>
      <c r="P51" s="16">
        <f t="shared" si="92"/>
        <v>0</v>
      </c>
      <c r="Q51" s="20"/>
      <c r="R51" s="15" t="str">
        <f t="shared" si="93"/>
        <v/>
      </c>
      <c r="S51" s="15">
        <f>IF(R51="",0,VLOOKUP(R51,Pointage[#All],2,FALSE)*S$25)</f>
        <v>0</v>
      </c>
      <c r="T51" s="24"/>
      <c r="U51" s="15" t="str">
        <f t="shared" si="94"/>
        <v/>
      </c>
      <c r="V51" s="15">
        <f>IF(U51="",0,VLOOKUP(U51,Pointage[#All],2,FALSE)*V$25)</f>
        <v>0</v>
      </c>
      <c r="W51" s="24"/>
      <c r="X51" s="15" t="str">
        <f t="shared" si="95"/>
        <v/>
      </c>
      <c r="Y51" s="15">
        <f>IF(X51="",0,VLOOKUP(X51,Pointage[#All],2,FALSE)*Y$25)</f>
        <v>0</v>
      </c>
      <c r="Z51" s="16">
        <f t="shared" si="96"/>
        <v>0</v>
      </c>
      <c r="AA51" s="20"/>
      <c r="AB51" s="15" t="str">
        <f t="shared" si="97"/>
        <v/>
      </c>
      <c r="AC51" s="15">
        <f>IF(AB51="",0,VLOOKUP(AB51,Pointage[#All],2,FALSE)*AC$25)</f>
        <v>0</v>
      </c>
      <c r="AD51" s="24"/>
      <c r="AE51" s="15" t="str">
        <f t="shared" si="98"/>
        <v/>
      </c>
      <c r="AF51" s="15">
        <f>IF(AE51="",0,VLOOKUP(AE51,Pointage[#All],2,FALSE)*AF$25)</f>
        <v>0</v>
      </c>
      <c r="AG51" s="24"/>
      <c r="AH51" s="15" t="str">
        <f t="shared" si="99"/>
        <v/>
      </c>
      <c r="AI51" s="15">
        <f>IF(AH51="",0,VLOOKUP(AH51,Pointage[#All],2,FALSE)*AI$25)</f>
        <v>0</v>
      </c>
      <c r="AJ51" s="16">
        <f t="shared" si="100"/>
        <v>0</v>
      </c>
      <c r="AK51" s="20"/>
      <c r="AL51" s="15" t="str">
        <f t="shared" si="101"/>
        <v/>
      </c>
      <c r="AM51" s="15">
        <f>IF(AL51="",0,VLOOKUP(AL51,Pointage[#All],2,FALSE)*AM$25)</f>
        <v>0</v>
      </c>
      <c r="AN51" s="24"/>
      <c r="AO51" s="15" t="str">
        <f t="shared" si="102"/>
        <v/>
      </c>
      <c r="AP51" s="15">
        <f>IF(AO51="",0,VLOOKUP(AO51,Pointage[#All],2,FALSE)*AP$25)</f>
        <v>0</v>
      </c>
      <c r="AQ51" s="24"/>
      <c r="AR51" s="15" t="str">
        <f t="shared" si="103"/>
        <v/>
      </c>
      <c r="AS51" s="15">
        <f>IF(AR51="",0,VLOOKUP(AR51,Pointage[#All],2,FALSE)*AS$25)</f>
        <v>0</v>
      </c>
      <c r="AT51" s="16">
        <f t="shared" si="104"/>
        <v>0</v>
      </c>
      <c r="AU51" s="20"/>
      <c r="AV51" s="15" t="str">
        <f t="shared" si="105"/>
        <v/>
      </c>
      <c r="AW51" s="15">
        <f>IF(AV51="",0,VLOOKUP(AV51,Pointage[#All],2,FALSE)*AW$25)</f>
        <v>0</v>
      </c>
      <c r="AX51" s="24"/>
      <c r="AY51" s="15" t="str">
        <f t="shared" si="106"/>
        <v/>
      </c>
      <c r="AZ51" s="15">
        <f>IF(AY51="",0,VLOOKUP(AY51,Pointage[#All],2,FALSE)*AZ$25)</f>
        <v>0</v>
      </c>
      <c r="BA51" s="24"/>
      <c r="BB51" s="15" t="str">
        <f t="shared" si="107"/>
        <v/>
      </c>
      <c r="BC51" s="15">
        <f>IF(BB51="",0,VLOOKUP(BB51,Pointage[#All],2,FALSE)*BC$25)</f>
        <v>0</v>
      </c>
      <c r="BD51" s="16">
        <f t="shared" si="108"/>
        <v>0</v>
      </c>
      <c r="BE51" s="20"/>
      <c r="BF51" s="15" t="str">
        <f t="shared" si="109"/>
        <v/>
      </c>
      <c r="BG51" s="15">
        <f>IF(BF51="",0,VLOOKUP(BF51,Pointage[#All],2,FALSE)*BG$25)</f>
        <v>0</v>
      </c>
      <c r="BH51" s="24"/>
      <c r="BI51" s="15" t="str">
        <f t="shared" si="110"/>
        <v/>
      </c>
      <c r="BJ51" s="15">
        <f>IF(BI51="",0,VLOOKUP(BI51,Pointage[#All],2,FALSE)*BJ$25)</f>
        <v>0</v>
      </c>
      <c r="BK51" s="24"/>
      <c r="BL51" s="15" t="str">
        <f t="shared" si="111"/>
        <v/>
      </c>
      <c r="BM51" s="15">
        <f>IF(BL51="",0,VLOOKUP(BL51,Pointage[#All],2,FALSE)*BM$25)</f>
        <v>0</v>
      </c>
      <c r="BN51" s="16">
        <f t="shared" si="112"/>
        <v>0</v>
      </c>
      <c r="BO51" s="36"/>
      <c r="BP51" s="52">
        <f t="shared" si="55"/>
        <v>0</v>
      </c>
    </row>
    <row r="52" spans="1:68" x14ac:dyDescent="0.3">
      <c r="A52" s="20"/>
      <c r="B52" s="19"/>
      <c r="C52" s="19"/>
      <c r="D52" s="14">
        <f t="shared" si="86"/>
        <v>0</v>
      </c>
      <c r="E52" s="15" t="str">
        <f t="shared" si="87"/>
        <v/>
      </c>
      <c r="F52" s="15" t="str">
        <f t="shared" si="113"/>
        <v/>
      </c>
      <c r="G52" s="20"/>
      <c r="H52" s="15" t="str">
        <f t="shared" si="89"/>
        <v/>
      </c>
      <c r="I52" s="15">
        <f>IF(H52="",0,VLOOKUP(H52,Pointage[#All],2,FALSE)*I$25)</f>
        <v>0</v>
      </c>
      <c r="J52" s="24"/>
      <c r="K52" s="15" t="str">
        <f t="shared" si="90"/>
        <v/>
      </c>
      <c r="L52" s="15">
        <f>IF(K52="",0,VLOOKUP(K52,Pointage[#All],2,FALSE)*L$25)</f>
        <v>0</v>
      </c>
      <c r="M52" s="24"/>
      <c r="N52" s="15" t="str">
        <f t="shared" si="91"/>
        <v/>
      </c>
      <c r="O52" s="15">
        <f>IF(N52="",0,VLOOKUP(N52,Pointage[#All],2,FALSE)*O$25)</f>
        <v>0</v>
      </c>
      <c r="P52" s="16">
        <f t="shared" si="92"/>
        <v>0</v>
      </c>
      <c r="Q52" s="20"/>
      <c r="R52" s="15" t="str">
        <f t="shared" si="93"/>
        <v/>
      </c>
      <c r="S52" s="15">
        <f>IF(R52="",0,VLOOKUP(R52,Pointage[#All],2,FALSE)*S$25)</f>
        <v>0</v>
      </c>
      <c r="T52" s="24"/>
      <c r="U52" s="15" t="str">
        <f t="shared" si="94"/>
        <v/>
      </c>
      <c r="V52" s="15">
        <f>IF(U52="",0,VLOOKUP(U52,Pointage[#All],2,FALSE)*V$25)</f>
        <v>0</v>
      </c>
      <c r="W52" s="24"/>
      <c r="X52" s="15" t="str">
        <f t="shared" si="95"/>
        <v/>
      </c>
      <c r="Y52" s="15">
        <f>IF(X52="",0,VLOOKUP(X52,Pointage[#All],2,FALSE)*Y$25)</f>
        <v>0</v>
      </c>
      <c r="Z52" s="16">
        <f t="shared" si="96"/>
        <v>0</v>
      </c>
      <c r="AA52" s="20"/>
      <c r="AB52" s="15" t="str">
        <f t="shared" si="97"/>
        <v/>
      </c>
      <c r="AC52" s="15">
        <f>IF(AB52="",0,VLOOKUP(AB52,Pointage[#All],2,FALSE)*AC$25)</f>
        <v>0</v>
      </c>
      <c r="AD52" s="24"/>
      <c r="AE52" s="15" t="str">
        <f t="shared" si="98"/>
        <v/>
      </c>
      <c r="AF52" s="15">
        <f>IF(AE52="",0,VLOOKUP(AE52,Pointage[#All],2,FALSE)*AF$25)</f>
        <v>0</v>
      </c>
      <c r="AG52" s="24"/>
      <c r="AH52" s="15" t="str">
        <f t="shared" si="99"/>
        <v/>
      </c>
      <c r="AI52" s="15">
        <f>IF(AH52="",0,VLOOKUP(AH52,Pointage[#All],2,FALSE)*AI$25)</f>
        <v>0</v>
      </c>
      <c r="AJ52" s="16">
        <f t="shared" si="100"/>
        <v>0</v>
      </c>
      <c r="AK52" s="20"/>
      <c r="AL52" s="15" t="str">
        <f t="shared" si="101"/>
        <v/>
      </c>
      <c r="AM52" s="15">
        <f>IF(AL52="",0,VLOOKUP(AL52,Pointage[#All],2,FALSE)*AM$25)</f>
        <v>0</v>
      </c>
      <c r="AN52" s="24"/>
      <c r="AO52" s="15" t="str">
        <f t="shared" si="102"/>
        <v/>
      </c>
      <c r="AP52" s="15">
        <f>IF(AO52="",0,VLOOKUP(AO52,Pointage[#All],2,FALSE)*AP$25)</f>
        <v>0</v>
      </c>
      <c r="AQ52" s="24"/>
      <c r="AR52" s="15" t="str">
        <f t="shared" si="103"/>
        <v/>
      </c>
      <c r="AS52" s="15">
        <f>IF(AR52="",0,VLOOKUP(AR52,Pointage[#All],2,FALSE)*AS$25)</f>
        <v>0</v>
      </c>
      <c r="AT52" s="16">
        <f t="shared" si="104"/>
        <v>0</v>
      </c>
      <c r="AU52" s="20"/>
      <c r="AV52" s="15" t="str">
        <f t="shared" si="105"/>
        <v/>
      </c>
      <c r="AW52" s="15">
        <f>IF(AV52="",0,VLOOKUP(AV52,Pointage[#All],2,FALSE)*AW$25)</f>
        <v>0</v>
      </c>
      <c r="AX52" s="24"/>
      <c r="AY52" s="15" t="str">
        <f t="shared" si="106"/>
        <v/>
      </c>
      <c r="AZ52" s="15">
        <f>IF(AY52="",0,VLOOKUP(AY52,Pointage[#All],2,FALSE)*AZ$25)</f>
        <v>0</v>
      </c>
      <c r="BA52" s="24"/>
      <c r="BB52" s="15" t="str">
        <f t="shared" si="107"/>
        <v/>
      </c>
      <c r="BC52" s="15">
        <f>IF(BB52="",0,VLOOKUP(BB52,Pointage[#All],2,FALSE)*BC$25)</f>
        <v>0</v>
      </c>
      <c r="BD52" s="16">
        <f t="shared" si="108"/>
        <v>0</v>
      </c>
      <c r="BE52" s="20"/>
      <c r="BF52" s="15" t="str">
        <f t="shared" si="109"/>
        <v/>
      </c>
      <c r="BG52" s="15">
        <f>IF(BF52="",0,VLOOKUP(BF52,Pointage[#All],2,FALSE)*BG$25)</f>
        <v>0</v>
      </c>
      <c r="BH52" s="24"/>
      <c r="BI52" s="15" t="str">
        <f t="shared" si="110"/>
        <v/>
      </c>
      <c r="BJ52" s="15">
        <f>IF(BI52="",0,VLOOKUP(BI52,Pointage[#All],2,FALSE)*BJ$25)</f>
        <v>0</v>
      </c>
      <c r="BK52" s="24"/>
      <c r="BL52" s="15" t="str">
        <f t="shared" si="111"/>
        <v/>
      </c>
      <c r="BM52" s="15">
        <f>IF(BL52="",0,VLOOKUP(BL52,Pointage[#All],2,FALSE)*BM$25)</f>
        <v>0</v>
      </c>
      <c r="BN52" s="16">
        <f t="shared" si="112"/>
        <v>0</v>
      </c>
      <c r="BO52" s="36"/>
      <c r="BP52" s="52">
        <f t="shared" si="55"/>
        <v>0</v>
      </c>
    </row>
    <row r="53" spans="1:68" x14ac:dyDescent="0.3">
      <c r="A53" s="20"/>
      <c r="B53" s="19"/>
      <c r="C53" s="19"/>
      <c r="D53" s="14">
        <f t="shared" si="86"/>
        <v>0</v>
      </c>
      <c r="E53" s="15" t="str">
        <f t="shared" si="87"/>
        <v/>
      </c>
      <c r="F53" s="15" t="str">
        <f t="shared" si="113"/>
        <v/>
      </c>
      <c r="G53" s="20"/>
      <c r="H53" s="15" t="str">
        <f t="shared" si="89"/>
        <v/>
      </c>
      <c r="I53" s="15">
        <f>IF(H53="",0,VLOOKUP(H53,Pointage[#All],2,FALSE)*I$25)</f>
        <v>0</v>
      </c>
      <c r="J53" s="24"/>
      <c r="K53" s="15" t="str">
        <f t="shared" si="90"/>
        <v/>
      </c>
      <c r="L53" s="15">
        <f>IF(K53="",0,VLOOKUP(K53,Pointage[#All],2,FALSE)*L$25)</f>
        <v>0</v>
      </c>
      <c r="M53" s="24"/>
      <c r="N53" s="15" t="str">
        <f t="shared" si="91"/>
        <v/>
      </c>
      <c r="O53" s="15">
        <f>IF(N53="",0,VLOOKUP(N53,Pointage[#All],2,FALSE)*O$25)</f>
        <v>0</v>
      </c>
      <c r="P53" s="16">
        <f t="shared" si="92"/>
        <v>0</v>
      </c>
      <c r="Q53" s="20"/>
      <c r="R53" s="15" t="str">
        <f t="shared" si="93"/>
        <v/>
      </c>
      <c r="S53" s="15">
        <f>IF(R53="",0,VLOOKUP(R53,Pointage[#All],2,FALSE)*S$25)</f>
        <v>0</v>
      </c>
      <c r="T53" s="24"/>
      <c r="U53" s="15" t="str">
        <f t="shared" si="94"/>
        <v/>
      </c>
      <c r="V53" s="15">
        <f>IF(U53="",0,VLOOKUP(U53,Pointage[#All],2,FALSE)*V$25)</f>
        <v>0</v>
      </c>
      <c r="W53" s="24"/>
      <c r="X53" s="15" t="str">
        <f t="shared" si="95"/>
        <v/>
      </c>
      <c r="Y53" s="15">
        <f>IF(X53="",0,VLOOKUP(X53,Pointage[#All],2,FALSE)*Y$25)</f>
        <v>0</v>
      </c>
      <c r="Z53" s="16">
        <f t="shared" si="96"/>
        <v>0</v>
      </c>
      <c r="AA53" s="20"/>
      <c r="AB53" s="15" t="str">
        <f t="shared" si="97"/>
        <v/>
      </c>
      <c r="AC53" s="15">
        <f>IF(AB53="",0,VLOOKUP(AB53,Pointage[#All],2,FALSE)*AC$25)</f>
        <v>0</v>
      </c>
      <c r="AD53" s="24"/>
      <c r="AE53" s="15" t="str">
        <f t="shared" si="98"/>
        <v/>
      </c>
      <c r="AF53" s="15">
        <f>IF(AE53="",0,VLOOKUP(AE53,Pointage[#All],2,FALSE)*AF$25)</f>
        <v>0</v>
      </c>
      <c r="AG53" s="24"/>
      <c r="AH53" s="15" t="str">
        <f t="shared" si="99"/>
        <v/>
      </c>
      <c r="AI53" s="15">
        <f>IF(AH53="",0,VLOOKUP(AH53,Pointage[#All],2,FALSE)*AI$25)</f>
        <v>0</v>
      </c>
      <c r="AJ53" s="16">
        <f t="shared" si="100"/>
        <v>0</v>
      </c>
      <c r="AK53" s="20"/>
      <c r="AL53" s="15" t="str">
        <f t="shared" si="101"/>
        <v/>
      </c>
      <c r="AM53" s="15">
        <f>IF(AL53="",0,VLOOKUP(AL53,Pointage[#All],2,FALSE)*AM$25)</f>
        <v>0</v>
      </c>
      <c r="AN53" s="24"/>
      <c r="AO53" s="15" t="str">
        <f t="shared" si="102"/>
        <v/>
      </c>
      <c r="AP53" s="15">
        <f>IF(AO53="",0,VLOOKUP(AO53,Pointage[#All],2,FALSE)*AP$25)</f>
        <v>0</v>
      </c>
      <c r="AQ53" s="24"/>
      <c r="AR53" s="15" t="str">
        <f t="shared" si="103"/>
        <v/>
      </c>
      <c r="AS53" s="15">
        <f>IF(AR53="",0,VLOOKUP(AR53,Pointage[#All],2,FALSE)*AS$25)</f>
        <v>0</v>
      </c>
      <c r="AT53" s="16">
        <f t="shared" si="104"/>
        <v>0</v>
      </c>
      <c r="AU53" s="20"/>
      <c r="AV53" s="15" t="str">
        <f t="shared" si="105"/>
        <v/>
      </c>
      <c r="AW53" s="15">
        <f>IF(AV53="",0,VLOOKUP(AV53,Pointage[#All],2,FALSE)*AW$25)</f>
        <v>0</v>
      </c>
      <c r="AX53" s="24"/>
      <c r="AY53" s="15" t="str">
        <f t="shared" si="106"/>
        <v/>
      </c>
      <c r="AZ53" s="15">
        <f>IF(AY53="",0,VLOOKUP(AY53,Pointage[#All],2,FALSE)*AZ$25)</f>
        <v>0</v>
      </c>
      <c r="BA53" s="24"/>
      <c r="BB53" s="15" t="str">
        <f t="shared" si="107"/>
        <v/>
      </c>
      <c r="BC53" s="15">
        <f>IF(BB53="",0,VLOOKUP(BB53,Pointage[#All],2,FALSE)*BC$25)</f>
        <v>0</v>
      </c>
      <c r="BD53" s="16">
        <f t="shared" si="108"/>
        <v>0</v>
      </c>
      <c r="BE53" s="20"/>
      <c r="BF53" s="15" t="str">
        <f t="shared" si="109"/>
        <v/>
      </c>
      <c r="BG53" s="15">
        <f>IF(BF53="",0,VLOOKUP(BF53,Pointage[#All],2,FALSE)*BG$25)</f>
        <v>0</v>
      </c>
      <c r="BH53" s="24"/>
      <c r="BI53" s="15" t="str">
        <f t="shared" si="110"/>
        <v/>
      </c>
      <c r="BJ53" s="15">
        <f>IF(BI53="",0,VLOOKUP(BI53,Pointage[#All],2,FALSE)*BJ$25)</f>
        <v>0</v>
      </c>
      <c r="BK53" s="24"/>
      <c r="BL53" s="15" t="str">
        <f t="shared" si="111"/>
        <v/>
      </c>
      <c r="BM53" s="15">
        <f>IF(BL53="",0,VLOOKUP(BL53,Pointage[#All],2,FALSE)*BM$25)</f>
        <v>0</v>
      </c>
      <c r="BN53" s="16">
        <f t="shared" si="112"/>
        <v>0</v>
      </c>
      <c r="BO53" s="36"/>
      <c r="BP53" s="52">
        <f t="shared" si="55"/>
        <v>0</v>
      </c>
    </row>
    <row r="54" spans="1:68" x14ac:dyDescent="0.3">
      <c r="A54" s="20"/>
      <c r="B54" s="19"/>
      <c r="C54" s="19"/>
      <c r="D54" s="14">
        <f t="shared" si="86"/>
        <v>0</v>
      </c>
      <c r="E54" s="15" t="str">
        <f t="shared" si="87"/>
        <v/>
      </c>
      <c r="F54" s="15" t="str">
        <f t="shared" si="113"/>
        <v/>
      </c>
      <c r="G54" s="20"/>
      <c r="H54" s="15" t="str">
        <f t="shared" si="89"/>
        <v/>
      </c>
      <c r="I54" s="15">
        <f>IF(H54="",0,VLOOKUP(H54,Pointage[#All],2,FALSE)*I$25)</f>
        <v>0</v>
      </c>
      <c r="J54" s="24"/>
      <c r="K54" s="15" t="str">
        <f t="shared" si="90"/>
        <v/>
      </c>
      <c r="L54" s="15">
        <f>IF(K54="",0,VLOOKUP(K54,Pointage[#All],2,FALSE)*L$25)</f>
        <v>0</v>
      </c>
      <c r="M54" s="24"/>
      <c r="N54" s="15" t="str">
        <f t="shared" si="91"/>
        <v/>
      </c>
      <c r="O54" s="15">
        <f>IF(N54="",0,VLOOKUP(N54,Pointage[#All],2,FALSE)*O$25)</f>
        <v>0</v>
      </c>
      <c r="P54" s="16">
        <f t="shared" si="92"/>
        <v>0</v>
      </c>
      <c r="Q54" s="20"/>
      <c r="R54" s="15" t="str">
        <f t="shared" si="93"/>
        <v/>
      </c>
      <c r="S54" s="15">
        <f>IF(R54="",0,VLOOKUP(R54,Pointage[#All],2,FALSE)*S$25)</f>
        <v>0</v>
      </c>
      <c r="T54" s="24"/>
      <c r="U54" s="15" t="str">
        <f t="shared" si="94"/>
        <v/>
      </c>
      <c r="V54" s="15">
        <f>IF(U54="",0,VLOOKUP(U54,Pointage[#All],2,FALSE)*V$25)</f>
        <v>0</v>
      </c>
      <c r="W54" s="24"/>
      <c r="X54" s="15" t="str">
        <f t="shared" si="95"/>
        <v/>
      </c>
      <c r="Y54" s="15">
        <f>IF(X54="",0,VLOOKUP(X54,Pointage[#All],2,FALSE)*Y$25)</f>
        <v>0</v>
      </c>
      <c r="Z54" s="16">
        <f t="shared" si="96"/>
        <v>0</v>
      </c>
      <c r="AA54" s="20"/>
      <c r="AB54" s="15" t="str">
        <f t="shared" si="97"/>
        <v/>
      </c>
      <c r="AC54" s="15">
        <f>IF(AB54="",0,VLOOKUP(AB54,Pointage[#All],2,FALSE)*AC$25)</f>
        <v>0</v>
      </c>
      <c r="AD54" s="24"/>
      <c r="AE54" s="15" t="str">
        <f t="shared" si="98"/>
        <v/>
      </c>
      <c r="AF54" s="15">
        <f>IF(AE54="",0,VLOOKUP(AE54,Pointage[#All],2,FALSE)*AF$25)</f>
        <v>0</v>
      </c>
      <c r="AG54" s="24"/>
      <c r="AH54" s="15" t="str">
        <f t="shared" si="99"/>
        <v/>
      </c>
      <c r="AI54" s="15">
        <f>IF(AH54="",0,VLOOKUP(AH54,Pointage[#All],2,FALSE)*AI$25)</f>
        <v>0</v>
      </c>
      <c r="AJ54" s="16">
        <f t="shared" si="100"/>
        <v>0</v>
      </c>
      <c r="AK54" s="20"/>
      <c r="AL54" s="15" t="str">
        <f t="shared" si="101"/>
        <v/>
      </c>
      <c r="AM54" s="15">
        <f>IF(AL54="",0,VLOOKUP(AL54,Pointage[#All],2,FALSE)*AM$25)</f>
        <v>0</v>
      </c>
      <c r="AN54" s="24"/>
      <c r="AO54" s="15" t="str">
        <f t="shared" si="102"/>
        <v/>
      </c>
      <c r="AP54" s="15">
        <f>IF(AO54="",0,VLOOKUP(AO54,Pointage[#All],2,FALSE)*AP$25)</f>
        <v>0</v>
      </c>
      <c r="AQ54" s="24"/>
      <c r="AR54" s="15" t="str">
        <f t="shared" si="103"/>
        <v/>
      </c>
      <c r="AS54" s="15">
        <f>IF(AR54="",0,VLOOKUP(AR54,Pointage[#All],2,FALSE)*AS$25)</f>
        <v>0</v>
      </c>
      <c r="AT54" s="16">
        <f t="shared" si="104"/>
        <v>0</v>
      </c>
      <c r="AU54" s="20"/>
      <c r="AV54" s="15" t="str">
        <f t="shared" si="105"/>
        <v/>
      </c>
      <c r="AW54" s="15">
        <f>IF(AV54="",0,VLOOKUP(AV54,Pointage[#All],2,FALSE)*AW$25)</f>
        <v>0</v>
      </c>
      <c r="AX54" s="24"/>
      <c r="AY54" s="15" t="str">
        <f t="shared" si="106"/>
        <v/>
      </c>
      <c r="AZ54" s="15">
        <f>IF(AY54="",0,VLOOKUP(AY54,Pointage[#All],2,FALSE)*AZ$25)</f>
        <v>0</v>
      </c>
      <c r="BA54" s="24"/>
      <c r="BB54" s="15" t="str">
        <f t="shared" si="107"/>
        <v/>
      </c>
      <c r="BC54" s="15">
        <f>IF(BB54="",0,VLOOKUP(BB54,Pointage[#All],2,FALSE)*BC$25)</f>
        <v>0</v>
      </c>
      <c r="BD54" s="16">
        <f t="shared" si="108"/>
        <v>0</v>
      </c>
      <c r="BE54" s="20"/>
      <c r="BF54" s="15" t="str">
        <f t="shared" si="109"/>
        <v/>
      </c>
      <c r="BG54" s="15">
        <f>IF(BF54="",0,VLOOKUP(BF54,Pointage[#All],2,FALSE)*BG$25)</f>
        <v>0</v>
      </c>
      <c r="BH54" s="24"/>
      <c r="BI54" s="15" t="str">
        <f t="shared" si="110"/>
        <v/>
      </c>
      <c r="BJ54" s="15">
        <f>IF(BI54="",0,VLOOKUP(BI54,Pointage[#All],2,FALSE)*BJ$25)</f>
        <v>0</v>
      </c>
      <c r="BK54" s="24"/>
      <c r="BL54" s="15" t="str">
        <f t="shared" si="111"/>
        <v/>
      </c>
      <c r="BM54" s="15">
        <f>IF(BL54="",0,VLOOKUP(BL54,Pointage[#All],2,FALSE)*BM$25)</f>
        <v>0</v>
      </c>
      <c r="BN54" s="16">
        <f t="shared" si="112"/>
        <v>0</v>
      </c>
      <c r="BO54" s="36"/>
      <c r="BP54" s="52">
        <f t="shared" si="55"/>
        <v>0</v>
      </c>
    </row>
    <row r="55" spans="1:68" x14ac:dyDescent="0.3">
      <c r="A55" s="23"/>
      <c r="B55" s="19"/>
      <c r="C55" s="19"/>
      <c r="D55" s="14">
        <f t="shared" si="86"/>
        <v>0</v>
      </c>
      <c r="E55" s="15" t="str">
        <f t="shared" si="87"/>
        <v/>
      </c>
      <c r="F55" s="15" t="str">
        <f t="shared" si="113"/>
        <v/>
      </c>
      <c r="G55" s="20"/>
      <c r="H55" s="15" t="str">
        <f t="shared" si="89"/>
        <v/>
      </c>
      <c r="I55" s="15">
        <f>IF(H55="",0,VLOOKUP(H55,Pointage[#All],2,FALSE)*I$25)</f>
        <v>0</v>
      </c>
      <c r="J55" s="24"/>
      <c r="K55" s="15" t="str">
        <f t="shared" si="90"/>
        <v/>
      </c>
      <c r="L55" s="15">
        <f>IF(K55="",0,VLOOKUP(K55,Pointage[#All],2,FALSE)*L$25)</f>
        <v>0</v>
      </c>
      <c r="M55" s="24"/>
      <c r="N55" s="15" t="str">
        <f t="shared" si="91"/>
        <v/>
      </c>
      <c r="O55" s="15">
        <f>IF(N55="",0,VLOOKUP(N55,Pointage[#All],2,FALSE)*O$25)</f>
        <v>0</v>
      </c>
      <c r="P55" s="16">
        <f t="shared" si="92"/>
        <v>0</v>
      </c>
      <c r="Q55" s="20"/>
      <c r="R55" s="15" t="str">
        <f t="shared" si="93"/>
        <v/>
      </c>
      <c r="S55" s="15">
        <f>IF(R55="",0,VLOOKUP(R55,Pointage[#All],2,FALSE)*S$25)</f>
        <v>0</v>
      </c>
      <c r="T55" s="24"/>
      <c r="U55" s="15" t="str">
        <f t="shared" si="94"/>
        <v/>
      </c>
      <c r="V55" s="15">
        <f>IF(U55="",0,VLOOKUP(U55,Pointage[#All],2,FALSE)*V$25)</f>
        <v>0</v>
      </c>
      <c r="W55" s="24"/>
      <c r="X55" s="15" t="str">
        <f t="shared" si="95"/>
        <v/>
      </c>
      <c r="Y55" s="15">
        <f>IF(X55="",0,VLOOKUP(X55,Pointage[#All],2,FALSE)*Y$25)</f>
        <v>0</v>
      </c>
      <c r="Z55" s="16">
        <f t="shared" si="96"/>
        <v>0</v>
      </c>
      <c r="AA55" s="20"/>
      <c r="AB55" s="15" t="str">
        <f t="shared" si="97"/>
        <v/>
      </c>
      <c r="AC55" s="15">
        <f>IF(AB55="",0,VLOOKUP(AB55,Pointage[#All],2,FALSE)*AC$25)</f>
        <v>0</v>
      </c>
      <c r="AD55" s="24"/>
      <c r="AE55" s="15" t="str">
        <f t="shared" si="98"/>
        <v/>
      </c>
      <c r="AF55" s="15">
        <f>IF(AE55="",0,VLOOKUP(AE55,Pointage[#All],2,FALSE)*AF$25)</f>
        <v>0</v>
      </c>
      <c r="AG55" s="24"/>
      <c r="AH55" s="15" t="str">
        <f t="shared" si="99"/>
        <v/>
      </c>
      <c r="AI55" s="15">
        <f>IF(AH55="",0,VLOOKUP(AH55,Pointage[#All],2,FALSE)*AI$25)</f>
        <v>0</v>
      </c>
      <c r="AJ55" s="16">
        <f t="shared" si="100"/>
        <v>0</v>
      </c>
      <c r="AK55" s="20"/>
      <c r="AL55" s="15" t="str">
        <f t="shared" si="101"/>
        <v/>
      </c>
      <c r="AM55" s="15">
        <f>IF(AL55="",0,VLOOKUP(AL55,Pointage[#All],2,FALSE)*AM$25)</f>
        <v>0</v>
      </c>
      <c r="AN55" s="24"/>
      <c r="AO55" s="15" t="str">
        <f t="shared" si="102"/>
        <v/>
      </c>
      <c r="AP55" s="15">
        <f>IF(AO55="",0,VLOOKUP(AO55,Pointage[#All],2,FALSE)*AP$25)</f>
        <v>0</v>
      </c>
      <c r="AQ55" s="24"/>
      <c r="AR55" s="15" t="str">
        <f t="shared" si="103"/>
        <v/>
      </c>
      <c r="AS55" s="15">
        <f>IF(AR55="",0,VLOOKUP(AR55,Pointage[#All],2,FALSE)*AS$25)</f>
        <v>0</v>
      </c>
      <c r="AT55" s="16">
        <f t="shared" si="104"/>
        <v>0</v>
      </c>
      <c r="AU55" s="20"/>
      <c r="AV55" s="15" t="str">
        <f t="shared" si="105"/>
        <v/>
      </c>
      <c r="AW55" s="15">
        <f>IF(AV55="",0,VLOOKUP(AV55,Pointage[#All],2,FALSE)*AW$25)</f>
        <v>0</v>
      </c>
      <c r="AX55" s="24"/>
      <c r="AY55" s="15" t="str">
        <f t="shared" si="106"/>
        <v/>
      </c>
      <c r="AZ55" s="15">
        <f>IF(AY55="",0,VLOOKUP(AY55,Pointage[#All],2,FALSE)*AZ$25)</f>
        <v>0</v>
      </c>
      <c r="BA55" s="24"/>
      <c r="BB55" s="15" t="str">
        <f t="shared" si="107"/>
        <v/>
      </c>
      <c r="BC55" s="15">
        <f>IF(BB55="",0,VLOOKUP(BB55,Pointage[#All],2,FALSE)*BC$25)</f>
        <v>0</v>
      </c>
      <c r="BD55" s="16">
        <f t="shared" si="108"/>
        <v>0</v>
      </c>
      <c r="BE55" s="20"/>
      <c r="BF55" s="15" t="str">
        <f t="shared" si="109"/>
        <v/>
      </c>
      <c r="BG55" s="15">
        <f>IF(BF55="",0,VLOOKUP(BF55,Pointage[#All],2,FALSE)*BG$25)</f>
        <v>0</v>
      </c>
      <c r="BH55" s="24"/>
      <c r="BI55" s="15" t="str">
        <f t="shared" si="110"/>
        <v/>
      </c>
      <c r="BJ55" s="15">
        <f>IF(BI55="",0,VLOOKUP(BI55,Pointage[#All],2,FALSE)*BJ$25)</f>
        <v>0</v>
      </c>
      <c r="BK55" s="24"/>
      <c r="BL55" s="15" t="str">
        <f t="shared" si="111"/>
        <v/>
      </c>
      <c r="BM55" s="15">
        <f>IF(BL55="",0,VLOOKUP(BL55,Pointage[#All],2,FALSE)*BM$25)</f>
        <v>0</v>
      </c>
      <c r="BN55" s="16">
        <f t="shared" si="112"/>
        <v>0</v>
      </c>
      <c r="BO55" s="36"/>
      <c r="BP55" s="52">
        <f t="shared" si="55"/>
        <v>0</v>
      </c>
    </row>
    <row r="56" spans="1:68" x14ac:dyDescent="0.3">
      <c r="A56" s="82" t="s">
        <v>19</v>
      </c>
      <c r="B56" s="83"/>
      <c r="C56" s="83"/>
      <c r="D56" s="83"/>
      <c r="E56" s="83"/>
      <c r="F56" s="84"/>
      <c r="G56" s="28" t="s">
        <v>8</v>
      </c>
      <c r="H56" s="13" t="s">
        <v>12</v>
      </c>
      <c r="I56" s="31">
        <v>5</v>
      </c>
      <c r="J56" s="25" t="s">
        <v>14</v>
      </c>
      <c r="K56" s="13" t="s">
        <v>12</v>
      </c>
      <c r="L56" s="31">
        <v>5</v>
      </c>
      <c r="M56" s="25" t="s">
        <v>17</v>
      </c>
      <c r="N56" s="13" t="s">
        <v>12</v>
      </c>
      <c r="O56" s="31">
        <v>1</v>
      </c>
      <c r="P56" s="72" t="s">
        <v>1</v>
      </c>
      <c r="Q56" s="28" t="s">
        <v>8</v>
      </c>
      <c r="R56" s="13" t="s">
        <v>12</v>
      </c>
      <c r="S56" s="30">
        <v>2</v>
      </c>
      <c r="T56" s="25" t="s">
        <v>14</v>
      </c>
      <c r="U56" s="13" t="s">
        <v>12</v>
      </c>
      <c r="V56" s="30">
        <v>2</v>
      </c>
      <c r="W56" s="25" t="s">
        <v>17</v>
      </c>
      <c r="X56" s="13" t="s">
        <v>12</v>
      </c>
      <c r="Y56" s="30">
        <v>1</v>
      </c>
      <c r="Z56" s="72" t="s">
        <v>1</v>
      </c>
      <c r="AA56" s="28" t="s">
        <v>8</v>
      </c>
      <c r="AB56" s="13" t="s">
        <v>12</v>
      </c>
      <c r="AC56" s="31">
        <v>1</v>
      </c>
      <c r="AD56" s="25" t="s">
        <v>14</v>
      </c>
      <c r="AE56" s="13" t="s">
        <v>12</v>
      </c>
      <c r="AF56" s="31">
        <v>3</v>
      </c>
      <c r="AG56" s="25" t="s">
        <v>17</v>
      </c>
      <c r="AH56" s="13" t="s">
        <v>12</v>
      </c>
      <c r="AI56" s="31">
        <v>3</v>
      </c>
      <c r="AJ56" s="72" t="s">
        <v>1</v>
      </c>
      <c r="AK56" s="28" t="s">
        <v>8</v>
      </c>
      <c r="AL56" s="13" t="s">
        <v>12</v>
      </c>
      <c r="AM56" s="30"/>
      <c r="AN56" s="25" t="s">
        <v>14</v>
      </c>
      <c r="AO56" s="13" t="s">
        <v>12</v>
      </c>
      <c r="AP56" s="30"/>
      <c r="AQ56" s="25" t="s">
        <v>17</v>
      </c>
      <c r="AR56" s="13" t="s">
        <v>12</v>
      </c>
      <c r="AS56" s="10"/>
      <c r="AT56" s="72" t="s">
        <v>1</v>
      </c>
      <c r="AU56" s="28" t="s">
        <v>8</v>
      </c>
      <c r="AV56" s="13" t="s">
        <v>12</v>
      </c>
      <c r="AW56" s="31">
        <v>2</v>
      </c>
      <c r="AX56" s="25" t="s">
        <v>14</v>
      </c>
      <c r="AY56" s="13" t="s">
        <v>12</v>
      </c>
      <c r="AZ56" s="31">
        <v>3</v>
      </c>
      <c r="BA56" s="25" t="s">
        <v>17</v>
      </c>
      <c r="BB56" s="13" t="s">
        <v>12</v>
      </c>
      <c r="BC56" s="31">
        <v>3</v>
      </c>
      <c r="BD56" s="72" t="s">
        <v>1</v>
      </c>
      <c r="BE56" s="28" t="s">
        <v>8</v>
      </c>
      <c r="BF56" s="13" t="s">
        <v>12</v>
      </c>
      <c r="BG56" s="30">
        <v>4</v>
      </c>
      <c r="BH56" s="25" t="s">
        <v>14</v>
      </c>
      <c r="BI56" s="13" t="s">
        <v>12</v>
      </c>
      <c r="BJ56" s="30">
        <v>5</v>
      </c>
      <c r="BK56" s="25" t="s">
        <v>17</v>
      </c>
      <c r="BL56" s="13" t="s">
        <v>12</v>
      </c>
      <c r="BM56" s="30">
        <v>5</v>
      </c>
      <c r="BN56" s="72" t="s">
        <v>1</v>
      </c>
      <c r="BO56" s="38"/>
      <c r="BP56" s="52"/>
    </row>
    <row r="57" spans="1:68" x14ac:dyDescent="0.3">
      <c r="A57" s="79"/>
      <c r="B57" s="80"/>
      <c r="C57" s="80"/>
      <c r="D57" s="80"/>
      <c r="E57" s="80"/>
      <c r="F57" s="81"/>
      <c r="G57" s="28" t="s">
        <v>9</v>
      </c>
      <c r="H57" s="1" t="s">
        <v>10</v>
      </c>
      <c r="I57" s="1" t="s">
        <v>11</v>
      </c>
      <c r="J57" s="25" t="s">
        <v>9</v>
      </c>
      <c r="K57" s="1" t="s">
        <v>10</v>
      </c>
      <c r="L57" s="1" t="s">
        <v>11</v>
      </c>
      <c r="M57" s="25" t="s">
        <v>9</v>
      </c>
      <c r="N57" s="1" t="s">
        <v>10</v>
      </c>
      <c r="O57" s="1" t="s">
        <v>11</v>
      </c>
      <c r="P57" s="72"/>
      <c r="Q57" s="28" t="s">
        <v>9</v>
      </c>
      <c r="R57" s="1" t="s">
        <v>10</v>
      </c>
      <c r="S57" s="1" t="s">
        <v>11</v>
      </c>
      <c r="T57" s="25" t="s">
        <v>9</v>
      </c>
      <c r="U57" s="1" t="s">
        <v>10</v>
      </c>
      <c r="V57" s="1" t="s">
        <v>11</v>
      </c>
      <c r="W57" s="25" t="s">
        <v>9</v>
      </c>
      <c r="X57" s="1" t="s">
        <v>10</v>
      </c>
      <c r="Y57" s="1" t="s">
        <v>11</v>
      </c>
      <c r="Z57" s="72"/>
      <c r="AA57" s="28" t="s">
        <v>9</v>
      </c>
      <c r="AB57" s="1" t="s">
        <v>10</v>
      </c>
      <c r="AC57" s="1" t="s">
        <v>11</v>
      </c>
      <c r="AD57" s="25" t="s">
        <v>9</v>
      </c>
      <c r="AE57" s="1" t="s">
        <v>10</v>
      </c>
      <c r="AF57" s="1" t="s">
        <v>11</v>
      </c>
      <c r="AG57" s="25" t="s">
        <v>9</v>
      </c>
      <c r="AH57" s="1" t="s">
        <v>10</v>
      </c>
      <c r="AI57" s="1" t="s">
        <v>11</v>
      </c>
      <c r="AJ57" s="72"/>
      <c r="AK57" s="28" t="s">
        <v>9</v>
      </c>
      <c r="AL57" s="1" t="s">
        <v>10</v>
      </c>
      <c r="AM57" s="1" t="s">
        <v>11</v>
      </c>
      <c r="AN57" s="25" t="s">
        <v>9</v>
      </c>
      <c r="AO57" s="1" t="s">
        <v>10</v>
      </c>
      <c r="AP57" s="1" t="s">
        <v>11</v>
      </c>
      <c r="AQ57" s="25" t="s">
        <v>9</v>
      </c>
      <c r="AR57" s="1" t="s">
        <v>10</v>
      </c>
      <c r="AS57" s="1" t="s">
        <v>11</v>
      </c>
      <c r="AT57" s="72"/>
      <c r="AU57" s="28" t="s">
        <v>9</v>
      </c>
      <c r="AV57" s="1" t="s">
        <v>10</v>
      </c>
      <c r="AW57" s="1" t="s">
        <v>11</v>
      </c>
      <c r="AX57" s="25" t="s">
        <v>9</v>
      </c>
      <c r="AY57" s="1" t="s">
        <v>10</v>
      </c>
      <c r="AZ57" s="1" t="s">
        <v>11</v>
      </c>
      <c r="BA57" s="25" t="s">
        <v>9</v>
      </c>
      <c r="BB57" s="1" t="s">
        <v>10</v>
      </c>
      <c r="BC57" s="1" t="s">
        <v>11</v>
      </c>
      <c r="BD57" s="72"/>
      <c r="BE57" s="28" t="s">
        <v>9</v>
      </c>
      <c r="BF57" s="1" t="s">
        <v>10</v>
      </c>
      <c r="BG57" s="1" t="s">
        <v>11</v>
      </c>
      <c r="BH57" s="25" t="s">
        <v>9</v>
      </c>
      <c r="BI57" s="1" t="s">
        <v>10</v>
      </c>
      <c r="BJ57" s="1" t="s">
        <v>11</v>
      </c>
      <c r="BK57" s="25" t="s">
        <v>9</v>
      </c>
      <c r="BL57" s="1" t="s">
        <v>10</v>
      </c>
      <c r="BM57" s="1" t="s">
        <v>11</v>
      </c>
      <c r="BN57" s="72"/>
      <c r="BO57" s="38"/>
      <c r="BP57" s="52"/>
    </row>
    <row r="58" spans="1:68" x14ac:dyDescent="0.3">
      <c r="A58" s="20">
        <v>1473</v>
      </c>
      <c r="B58" s="19" t="s">
        <v>116</v>
      </c>
      <c r="C58" s="19" t="s">
        <v>74</v>
      </c>
      <c r="D58" s="14">
        <f t="shared" ref="D58:D68" si="114">P58+Z58++AJ58+AT58+BD58+BN58</f>
        <v>156.5</v>
      </c>
      <c r="E58" s="15">
        <f t="shared" ref="E58:E68" si="115">IF(D58=0,"",RANK(D58,D$58:D$75,0))</f>
        <v>1</v>
      </c>
      <c r="F58" s="15" t="str">
        <f t="shared" ref="F58:F68" si="116">IF(E58=1,"Or",IF(E58=2,"Argent",IF(E58=3,"Bronze","")))</f>
        <v>Or</v>
      </c>
      <c r="G58" s="20">
        <v>58.438000000000002</v>
      </c>
      <c r="H58" s="15">
        <f t="shared" ref="H58:H68" si="117">IF(G58=0,"",IF(COUNTIF(G$58:G$75,"&gt;0")&gt;1,RANK(G58,G$58:G$75,0),IF(G58&gt;=63,1,IF(AND(G58&gt;=60,G58&lt;=62.9),2,3))))</f>
        <v>5</v>
      </c>
      <c r="I58" s="15">
        <f>IF(H58="",0,VLOOKUP(H58,Pointage[#All],2,FALSE)*I$56)</f>
        <v>10</v>
      </c>
      <c r="J58" s="24">
        <v>59.688000000000002</v>
      </c>
      <c r="K58" s="15">
        <f t="shared" ref="K58:K68" si="118">IF(J58=0,"",IF(COUNTIF(J$58:J$75,"&gt;0")&gt;1,RANK(J58,J$58:J$75,0),IF(J58&gt;=63,1,IF(AND(J58&gt;=60,J58&lt;=62.9),2,3))))</f>
        <v>4</v>
      </c>
      <c r="L58" s="15">
        <f>IF(K58="",0,VLOOKUP(K58,Pointage[#All],2,FALSE)*L$56)</f>
        <v>15</v>
      </c>
      <c r="M58" s="24"/>
      <c r="N58" s="15" t="str">
        <f t="shared" ref="N58:N68" si="119">IF(M58=0,"",IF(COUNTIF(M$58:M$75,"&gt;0")&gt;1,RANK(M58,M$58:M$75,0),IF(M58&gt;=63,1,IF(AND(M58&gt;=60,M58&lt;=62.9),2,3))))</f>
        <v/>
      </c>
      <c r="O58" s="15">
        <f>IF(N58="",0,VLOOKUP(N58,Pointage[#All],2,FALSE)*O$56)</f>
        <v>0</v>
      </c>
      <c r="P58" s="16">
        <f t="shared" ref="P58:P68" si="120">IF(I58="","",I58+L58+O58)</f>
        <v>25</v>
      </c>
      <c r="Q58" s="20"/>
      <c r="R58" s="15" t="str">
        <f t="shared" ref="R58:R68" si="121">IF(Q58=0,"",IF(COUNTIF(Q$58:Q$75,"&gt;0")&gt;1,RANK(Q58,Q$58:Q$75,0),IF(Q58&gt;=63,1,IF(AND(Q58&gt;=60,Q58&lt;=62.9),2,3))))</f>
        <v/>
      </c>
      <c r="S58" s="15">
        <f>IF(R58="",0,VLOOKUP(R58,Pointage[#All],2,FALSE)*S$56)</f>
        <v>0</v>
      </c>
      <c r="T58" s="24"/>
      <c r="U58" s="15" t="str">
        <f t="shared" ref="U58:U68" si="122">IF(T58=0,"",IF(COUNTIF(T$58:T$75,"&gt;0")&gt;1,RANK(T58,T$58:T$75,0),IF(T58&gt;=63,1,IF(AND(T58&gt;=60,T58&lt;=62.9),2,3))))</f>
        <v/>
      </c>
      <c r="V58" s="15">
        <f>IF(U58="",0,VLOOKUP(U58,Pointage[#All],2,FALSE)*V$56)</f>
        <v>0</v>
      </c>
      <c r="W58" s="24"/>
      <c r="X58" s="15" t="str">
        <f t="shared" ref="X58:X68" si="123">IF(W58=0,"",IF(COUNTIF(W$58:W$75,"&gt;0")&gt;1,RANK(W58,W$58:W$75,0),IF(W58&gt;=63,1,IF(AND(W58&gt;=60,W58&lt;=62.9),2,3))))</f>
        <v/>
      </c>
      <c r="Y58" s="15">
        <f>IF(X58="",0,VLOOKUP(X58,Pointage[#All],2,FALSE)*Y$56)</f>
        <v>0</v>
      </c>
      <c r="Z58" s="16">
        <f t="shared" ref="Z58:Z68" si="124">IF(S58="","",S58+V58+Y58)</f>
        <v>0</v>
      </c>
      <c r="AA58" s="20"/>
      <c r="AB58" s="15" t="str">
        <f t="shared" ref="AB58:AB68" si="125">IF(AA58=0,"",IF(COUNTIF(AA$58:AA$75,"&gt;0")&gt;1,RANK(AA58,AA$58:AA$75,0),IF(AA58&gt;=63,1,IF(AND(AA58&gt;=60,AA58&lt;=62.9),2,3))))</f>
        <v/>
      </c>
      <c r="AC58" s="15">
        <f>IF(AB58="",0,VLOOKUP(AB58,Pointage[#All],2,FALSE)*AC$56)</f>
        <v>0</v>
      </c>
      <c r="AD58" s="24">
        <v>64.06</v>
      </c>
      <c r="AE58" s="15">
        <f t="shared" ref="AE58:AE68" si="126">IF(AD58=0,"",IF(COUNTIF(AD$58:AD$75,"&gt;0")&gt;1,RANK(AD58,AD$58:AD$75,0),IF(AD58&gt;=63,1,IF(AND(AD58&gt;=60,AD58&lt;=62.9),2,3))))</f>
        <v>1</v>
      </c>
      <c r="AF58" s="15">
        <f>IF(AE58="",0,VLOOKUP(AE58,Pointage[#All],2,FALSE)*AF$56)</f>
        <v>18</v>
      </c>
      <c r="AG58" s="24">
        <v>63.5</v>
      </c>
      <c r="AH58" s="15">
        <f t="shared" ref="AH58:AH68" si="127">IF(AG58=0,"",IF(COUNTIF(AG$58:AG$75,"&gt;0")&gt;1,RANK(AG58,AG$58:AG$75,0),IF(AG58&gt;=63,1,IF(AND(AG58&gt;=60,AG58&lt;=62.9),2,3))))</f>
        <v>1</v>
      </c>
      <c r="AI58" s="15">
        <f>IF(AH58="",0,VLOOKUP(AH58,Pointage[#All],2,FALSE)*AI$56)</f>
        <v>18</v>
      </c>
      <c r="AJ58" s="16">
        <f t="shared" ref="AJ58:AJ68" si="128">IF(AC58="","",AC58+AF58+AI58)</f>
        <v>36</v>
      </c>
      <c r="AK58" s="20"/>
      <c r="AL58" s="15" t="str">
        <f t="shared" ref="AL58:AL68" si="129">IF(AK58=0,"",IF(COUNTIF(AK$58:AK$75,"&gt;0")&gt;1,RANK(AK58,AK$58:AK$75,0),IF(AK58&gt;=63,1,IF(AND(AK58&gt;=60,AK58&lt;=62.9),2,3))))</f>
        <v/>
      </c>
      <c r="AM58" s="15">
        <f>IF(AL58="",0,VLOOKUP(AL58,Pointage[#All],2,FALSE)*AM$56)</f>
        <v>0</v>
      </c>
      <c r="AN58" s="24"/>
      <c r="AO58" s="15" t="str">
        <f t="shared" ref="AO58:AO68" si="130">IF(AN58=0,"",IF(COUNTIF(AN$58:AN$75,"&gt;0")&gt;1,RANK(AN58,AN$58:AN$75,0),IF(AN58&gt;=63,1,IF(AND(AN58&gt;=60,AN58&lt;=62.9),2,3))))</f>
        <v/>
      </c>
      <c r="AP58" s="15">
        <f>IF(AO58="",0,VLOOKUP(AO58,Pointage[#All],2,FALSE)*AP$56)</f>
        <v>0</v>
      </c>
      <c r="AQ58" s="24"/>
      <c r="AR58" s="15" t="str">
        <f t="shared" ref="AR58:AR68" si="131">IF(AQ58=0,"",IF(COUNTIF(AQ$58:AQ$75,"&gt;0")&gt;1,RANK(AQ58,AQ$58:AQ$75,0),IF(AQ58&gt;=63,1,IF(AND(AQ58&gt;=60,AQ58&lt;=62.9),2,3))))</f>
        <v/>
      </c>
      <c r="AS58" s="15">
        <f>IF(AR58="",0,VLOOKUP(AR58,Pointage[#All],2,FALSE)*AS$56)</f>
        <v>0</v>
      </c>
      <c r="AT58" s="16">
        <f t="shared" ref="AT58:AT68" si="132">IF(AM58="","",AM58+AP58+AS58)</f>
        <v>0</v>
      </c>
      <c r="AU58" s="20"/>
      <c r="AV58" s="15" t="str">
        <f t="shared" ref="AV58:AV68" si="133">IF(AU58=0,"",IF(COUNTIF(AU$58:AU$75,"&gt;0")&gt;1,RANK(AU58,AU$58:AU$75,0),IF(AU58&gt;=63,1,IF(AND(AU58&gt;=60,AU58&lt;=62.9),2,3))))</f>
        <v/>
      </c>
      <c r="AW58" s="15">
        <f>IF(AV58="",0,VLOOKUP(AV58,Pointage[#All],2,FALSE)*AW$56)</f>
        <v>0</v>
      </c>
      <c r="AX58" s="24">
        <v>60.63</v>
      </c>
      <c r="AY58" s="15">
        <f t="shared" ref="AY58:AY68" si="134">IF(AX58=0,"",IF(COUNTIF(AX$58:AX$75,"&gt;0")&gt;1,RANK(AX58,AX$58:AX$75,0),IF(AX58&gt;=63,1,IF(AND(AX58&gt;=60,AX58&lt;=62.9),2,3))))</f>
        <v>2</v>
      </c>
      <c r="AZ58" s="15">
        <f>IF(AY58="",0,VLOOKUP(AY58,Pointage[#All],2,FALSE)*AZ$56)</f>
        <v>15</v>
      </c>
      <c r="BA58" s="24">
        <v>63.5</v>
      </c>
      <c r="BB58" s="15">
        <f t="shared" ref="BB58:BB68" si="135">IF(BA58=0,"",IF(COUNTIF(BA$58:BA$75,"&gt;0")&gt;1,RANK(BA58,BA$58:BA$75,0),IF(BA58&gt;=63,1,IF(AND(BA58&gt;=60,BA58&lt;=62.9),2,3))))</f>
        <v>1</v>
      </c>
      <c r="BC58" s="15">
        <f>IF(BB58="",0,VLOOKUP(BB58,Pointage[#All],2,FALSE)*BC$56)</f>
        <v>18</v>
      </c>
      <c r="BD58" s="16">
        <f t="shared" ref="BD58:BD68" si="136">IF(AW58="","",AW58+AZ58+BC58)</f>
        <v>33</v>
      </c>
      <c r="BE58" s="20"/>
      <c r="BF58" s="15" t="str">
        <f t="shared" ref="BF58:BF68" si="137">IF(BE58=0,"",IF(COUNTIF(BE$58:BE$75,"&gt;0")&gt;1,RANK(BE58,BE$58:BE$75,0),IF(BE58&gt;=63,1,IF(AND(BE58&gt;=60,BE58&lt;=62.9),2,3))))</f>
        <v/>
      </c>
      <c r="BG58" s="15">
        <f>IF(BF58="",0,VLOOKUP(BF58,Pointage[#All],2,FALSE)*BG$56)</f>
        <v>0</v>
      </c>
      <c r="BH58" s="24">
        <v>61.25</v>
      </c>
      <c r="BI58" s="15">
        <v>3</v>
      </c>
      <c r="BJ58" s="15">
        <f>IF(BI58="",0,VLOOKUP(BI58,Pointage[#All],2,FALSE)*BJ$56)</f>
        <v>20</v>
      </c>
      <c r="BK58" s="24">
        <v>59.5</v>
      </c>
      <c r="BL58" s="15">
        <v>1</v>
      </c>
      <c r="BM58" s="15">
        <f>IF(BL58="",0,VLOOKUP(BL58,Pointage[#All],2,FALSE)*BM$56)</f>
        <v>30</v>
      </c>
      <c r="BN58" s="16">
        <f t="shared" ref="BN58:BN68" si="138">IF(BG58="","",BG58+BJ58+BM58)*1.25</f>
        <v>62.5</v>
      </c>
      <c r="BO58" s="36"/>
      <c r="BP58" s="52">
        <f t="shared" ref="BP58:BP68" si="139">BE58+BH58+BK58</f>
        <v>120.75</v>
      </c>
    </row>
    <row r="59" spans="1:68" x14ac:dyDescent="0.3">
      <c r="A59" s="20">
        <v>1444</v>
      </c>
      <c r="B59" s="19" t="s">
        <v>139</v>
      </c>
      <c r="C59" s="19" t="s">
        <v>140</v>
      </c>
      <c r="D59" s="14">
        <f t="shared" si="114"/>
        <v>121.75</v>
      </c>
      <c r="E59" s="15">
        <f t="shared" si="115"/>
        <v>2</v>
      </c>
      <c r="F59" s="15" t="str">
        <f t="shared" si="116"/>
        <v>Argent</v>
      </c>
      <c r="G59" s="20"/>
      <c r="H59" s="15" t="str">
        <f t="shared" si="117"/>
        <v/>
      </c>
      <c r="I59" s="15">
        <f>IF(H59="",0,VLOOKUP(H59,Pointage[#All],2,FALSE)*I$56)</f>
        <v>0</v>
      </c>
      <c r="J59" s="24"/>
      <c r="K59" s="15" t="str">
        <f t="shared" si="118"/>
        <v/>
      </c>
      <c r="L59" s="15">
        <f>IF(K59="",0,VLOOKUP(K59,Pointage[#All],2,FALSE)*L$56)</f>
        <v>0</v>
      </c>
      <c r="M59" s="24"/>
      <c r="N59" s="15" t="str">
        <f t="shared" si="119"/>
        <v/>
      </c>
      <c r="O59" s="15">
        <f>IF(N59="",0,VLOOKUP(N59,Pointage[#All],2,FALSE)*O$56)</f>
        <v>0</v>
      </c>
      <c r="P59" s="16">
        <f t="shared" si="120"/>
        <v>0</v>
      </c>
      <c r="Q59" s="20">
        <v>67.5</v>
      </c>
      <c r="R59" s="15">
        <f t="shared" si="121"/>
        <v>1</v>
      </c>
      <c r="S59" s="15">
        <f>IF(R59="",0,VLOOKUP(R59,Pointage[#All],2,FALSE)*S$56)</f>
        <v>12</v>
      </c>
      <c r="T59" s="24">
        <v>65.625</v>
      </c>
      <c r="U59" s="15">
        <v>2</v>
      </c>
      <c r="V59" s="15">
        <f>IF(U59="",0,VLOOKUP(U59,Pointage[#All],2,FALSE)*V$56)</f>
        <v>10</v>
      </c>
      <c r="W59" s="24">
        <v>64.5</v>
      </c>
      <c r="X59" s="15">
        <f t="shared" si="123"/>
        <v>1</v>
      </c>
      <c r="Y59" s="15">
        <f>IF(X59="",0,VLOOKUP(X59,Pointage[#All],2,FALSE)*Y$56)</f>
        <v>6</v>
      </c>
      <c r="Z59" s="16">
        <f t="shared" si="124"/>
        <v>28</v>
      </c>
      <c r="AA59" s="20"/>
      <c r="AB59" s="15" t="str">
        <f t="shared" si="125"/>
        <v/>
      </c>
      <c r="AC59" s="15">
        <f>IF(AB59="",0,VLOOKUP(AB59,Pointage[#All],2,FALSE)*AC$56)</f>
        <v>0</v>
      </c>
      <c r="AD59" s="24"/>
      <c r="AE59" s="15" t="str">
        <f t="shared" si="126"/>
        <v/>
      </c>
      <c r="AF59" s="15">
        <f>IF(AE59="",0,VLOOKUP(AE59,Pointage[#All],2,FALSE)*AF$56)</f>
        <v>0</v>
      </c>
      <c r="AG59" s="24"/>
      <c r="AH59" s="15" t="str">
        <f t="shared" si="127"/>
        <v/>
      </c>
      <c r="AI59" s="15">
        <f>IF(AH59="",0,VLOOKUP(AH59,Pointage[#All],2,FALSE)*AI$56)</f>
        <v>0</v>
      </c>
      <c r="AJ59" s="16">
        <f t="shared" si="128"/>
        <v>0</v>
      </c>
      <c r="AK59" s="20"/>
      <c r="AL59" s="15" t="str">
        <f t="shared" si="129"/>
        <v/>
      </c>
      <c r="AM59" s="15">
        <f>IF(AL59="",0,VLOOKUP(AL59,Pointage[#All],2,FALSE)*AM$56)</f>
        <v>0</v>
      </c>
      <c r="AN59" s="24"/>
      <c r="AO59" s="15" t="str">
        <f t="shared" si="130"/>
        <v/>
      </c>
      <c r="AP59" s="15">
        <f>IF(AO59="",0,VLOOKUP(AO59,Pointage[#All],2,FALSE)*AP$56)</f>
        <v>0</v>
      </c>
      <c r="AQ59" s="24"/>
      <c r="AR59" s="15" t="str">
        <f t="shared" si="131"/>
        <v/>
      </c>
      <c r="AS59" s="15">
        <f>IF(AR59="",0,VLOOKUP(AR59,Pointage[#All],2,FALSE)*AS$56)</f>
        <v>0</v>
      </c>
      <c r="AT59" s="16">
        <f t="shared" si="132"/>
        <v>0</v>
      </c>
      <c r="AU59" s="20"/>
      <c r="AV59" s="15" t="str">
        <f t="shared" si="133"/>
        <v/>
      </c>
      <c r="AW59" s="15">
        <f>IF(AV59="",0,VLOOKUP(AV59,Pointage[#All],2,FALSE)*AW$56)</f>
        <v>0</v>
      </c>
      <c r="AX59" s="24"/>
      <c r="AY59" s="15" t="str">
        <f t="shared" si="134"/>
        <v/>
      </c>
      <c r="AZ59" s="15">
        <f>IF(AY59="",0,VLOOKUP(AY59,Pointage[#All],2,FALSE)*AZ$56)</f>
        <v>0</v>
      </c>
      <c r="BA59" s="24"/>
      <c r="BB59" s="15" t="str">
        <f t="shared" si="135"/>
        <v/>
      </c>
      <c r="BC59" s="15">
        <f>IF(BB59="",0,VLOOKUP(BB59,Pointage[#All],2,FALSE)*BC$56)</f>
        <v>0</v>
      </c>
      <c r="BD59" s="16">
        <f t="shared" si="136"/>
        <v>0</v>
      </c>
      <c r="BE59" s="20">
        <v>60.938000000000002</v>
      </c>
      <c r="BF59" s="15">
        <v>2</v>
      </c>
      <c r="BG59" s="15">
        <f>IF(BF59="",0,VLOOKUP(BF59,Pointage[#All],2,FALSE)*BG$56)</f>
        <v>20</v>
      </c>
      <c r="BH59" s="24">
        <v>62.813000000000002</v>
      </c>
      <c r="BI59" s="15">
        <v>1</v>
      </c>
      <c r="BJ59" s="15">
        <f>IF(BI59="",0,VLOOKUP(BI59,Pointage[#All],2,FALSE)*BJ$56)</f>
        <v>30</v>
      </c>
      <c r="BK59" s="24">
        <v>57.75</v>
      </c>
      <c r="BL59" s="15">
        <v>2</v>
      </c>
      <c r="BM59" s="15">
        <f>IF(BL59="",0,VLOOKUP(BL59,Pointage[#All],2,FALSE)*BM$56)</f>
        <v>25</v>
      </c>
      <c r="BN59" s="16">
        <f t="shared" si="138"/>
        <v>93.75</v>
      </c>
      <c r="BO59" s="36" t="s">
        <v>219</v>
      </c>
      <c r="BP59" s="52">
        <f t="shared" si="139"/>
        <v>181.501</v>
      </c>
    </row>
    <row r="60" spans="1:68" x14ac:dyDescent="0.3">
      <c r="A60" s="20">
        <v>1468</v>
      </c>
      <c r="B60" s="19" t="s">
        <v>117</v>
      </c>
      <c r="C60" s="19" t="s">
        <v>121</v>
      </c>
      <c r="D60" s="14">
        <f t="shared" si="114"/>
        <v>97.5</v>
      </c>
      <c r="E60" s="15">
        <f t="shared" si="115"/>
        <v>3</v>
      </c>
      <c r="F60" s="15" t="str">
        <f t="shared" si="116"/>
        <v>Bronze</v>
      </c>
      <c r="G60" s="20">
        <v>60.938000000000002</v>
      </c>
      <c r="H60" s="15">
        <f t="shared" si="117"/>
        <v>3</v>
      </c>
      <c r="I60" s="15">
        <f>IF(H60="",0,VLOOKUP(H60,Pointage[#All],2,FALSE)*I$56)</f>
        <v>20</v>
      </c>
      <c r="J60" s="24">
        <v>60.938000000000002</v>
      </c>
      <c r="K60" s="15">
        <f t="shared" si="118"/>
        <v>3</v>
      </c>
      <c r="L60" s="15">
        <f>IF(K60="",0,VLOOKUP(K60,Pointage[#All],2,FALSE)*L$56)</f>
        <v>20</v>
      </c>
      <c r="M60" s="24"/>
      <c r="N60" s="15" t="str">
        <f t="shared" si="119"/>
        <v/>
      </c>
      <c r="O60" s="15">
        <f>IF(N60="",0,VLOOKUP(N60,Pointage[#All],2,FALSE)*O$56)</f>
        <v>0</v>
      </c>
      <c r="P60" s="16">
        <f t="shared" si="120"/>
        <v>40</v>
      </c>
      <c r="Q60" s="20"/>
      <c r="R60" s="15" t="str">
        <f t="shared" si="121"/>
        <v/>
      </c>
      <c r="S60" s="15">
        <f>IF(R60="",0,VLOOKUP(R60,Pointage[#All],2,FALSE)*S$56)</f>
        <v>0</v>
      </c>
      <c r="T60" s="24"/>
      <c r="U60" s="15" t="str">
        <f t="shared" si="122"/>
        <v/>
      </c>
      <c r="V60" s="15">
        <f>IF(U60="",0,VLOOKUP(U60,Pointage[#All],2,FALSE)*V$56)</f>
        <v>0</v>
      </c>
      <c r="W60" s="24"/>
      <c r="X60" s="15" t="str">
        <f t="shared" si="123"/>
        <v/>
      </c>
      <c r="Y60" s="15">
        <f>IF(X60="",0,VLOOKUP(X60,Pointage[#All],2,FALSE)*Y$56)</f>
        <v>0</v>
      </c>
      <c r="Z60" s="16">
        <f t="shared" si="124"/>
        <v>0</v>
      </c>
      <c r="AA60" s="20"/>
      <c r="AB60" s="15" t="str">
        <f t="shared" si="125"/>
        <v/>
      </c>
      <c r="AC60" s="15">
        <f>IF(AB60="",0,VLOOKUP(AB60,Pointage[#All],2,FALSE)*AC$56)</f>
        <v>0</v>
      </c>
      <c r="AD60" s="24"/>
      <c r="AE60" s="15" t="str">
        <f t="shared" si="126"/>
        <v/>
      </c>
      <c r="AF60" s="15">
        <f>IF(AE60="",0,VLOOKUP(AE60,Pointage[#All],2,FALSE)*AF$56)</f>
        <v>0</v>
      </c>
      <c r="AG60" s="24"/>
      <c r="AH60" s="15" t="str">
        <f t="shared" si="127"/>
        <v/>
      </c>
      <c r="AI60" s="15">
        <f>IF(AH60="",0,VLOOKUP(AH60,Pointage[#All],2,FALSE)*AI$56)</f>
        <v>0</v>
      </c>
      <c r="AJ60" s="16">
        <f t="shared" si="128"/>
        <v>0</v>
      </c>
      <c r="AK60" s="20"/>
      <c r="AL60" s="15" t="str">
        <f t="shared" si="129"/>
        <v/>
      </c>
      <c r="AM60" s="15">
        <f>IF(AL60="",0,VLOOKUP(AL60,Pointage[#All],2,FALSE)*AM$56)</f>
        <v>0</v>
      </c>
      <c r="AN60" s="24"/>
      <c r="AO60" s="15" t="str">
        <f t="shared" si="130"/>
        <v/>
      </c>
      <c r="AP60" s="15">
        <f>IF(AO60="",0,VLOOKUP(AO60,Pointage[#All],2,FALSE)*AP$56)</f>
        <v>0</v>
      </c>
      <c r="AQ60" s="24"/>
      <c r="AR60" s="15" t="str">
        <f t="shared" si="131"/>
        <v/>
      </c>
      <c r="AS60" s="15">
        <f>IF(AR60="",0,VLOOKUP(AR60,Pointage[#All],2,FALSE)*AS$56)</f>
        <v>0</v>
      </c>
      <c r="AT60" s="16">
        <f t="shared" si="132"/>
        <v>0</v>
      </c>
      <c r="AU60" s="20"/>
      <c r="AV60" s="15" t="str">
        <f t="shared" si="133"/>
        <v/>
      </c>
      <c r="AW60" s="15">
        <f>IF(AV60="",0,VLOOKUP(AV60,Pointage[#All],2,FALSE)*AW$56)</f>
        <v>0</v>
      </c>
      <c r="AX60" s="24"/>
      <c r="AY60" s="15" t="str">
        <f t="shared" si="134"/>
        <v/>
      </c>
      <c r="AZ60" s="15">
        <f>IF(AY60="",0,VLOOKUP(AY60,Pointage[#All],2,FALSE)*AZ$56)</f>
        <v>0</v>
      </c>
      <c r="BA60" s="24"/>
      <c r="BB60" s="15" t="str">
        <f t="shared" si="135"/>
        <v/>
      </c>
      <c r="BC60" s="15">
        <f>IF(BB60="",0,VLOOKUP(BB60,Pointage[#All],2,FALSE)*BC$56)</f>
        <v>0</v>
      </c>
      <c r="BD60" s="16">
        <f t="shared" si="136"/>
        <v>0</v>
      </c>
      <c r="BE60" s="20">
        <v>59.063000000000002</v>
      </c>
      <c r="BF60" s="15">
        <v>3</v>
      </c>
      <c r="BG60" s="15">
        <f>IF(BF60="",0,VLOOKUP(BF60,Pointage[#All],2,FALSE)*BG$56)</f>
        <v>16</v>
      </c>
      <c r="BH60" s="24">
        <v>59.063000000000002</v>
      </c>
      <c r="BI60" s="15">
        <v>4</v>
      </c>
      <c r="BJ60" s="15">
        <f>IF(BI60="",0,VLOOKUP(BI60,Pointage[#All],2,FALSE)*BJ$56)</f>
        <v>15</v>
      </c>
      <c r="BK60" s="24">
        <v>56.25</v>
      </c>
      <c r="BL60" s="15">
        <v>4</v>
      </c>
      <c r="BM60" s="15">
        <f>IF(BL60="",0,VLOOKUP(BL60,Pointage[#All],2,FALSE)*BM$56)</f>
        <v>15</v>
      </c>
      <c r="BN60" s="16">
        <f t="shared" si="138"/>
        <v>57.5</v>
      </c>
      <c r="BO60" s="36"/>
      <c r="BP60" s="52">
        <f t="shared" si="139"/>
        <v>174.376</v>
      </c>
    </row>
    <row r="61" spans="1:68" x14ac:dyDescent="0.3">
      <c r="A61" s="20"/>
      <c r="B61" s="19"/>
      <c r="C61" s="19"/>
      <c r="D61" s="14">
        <f t="shared" si="114"/>
        <v>0</v>
      </c>
      <c r="E61" s="15" t="str">
        <f t="shared" si="115"/>
        <v/>
      </c>
      <c r="F61" s="15" t="str">
        <f t="shared" si="116"/>
        <v/>
      </c>
      <c r="G61" s="20"/>
      <c r="H61" s="15" t="str">
        <f t="shared" si="117"/>
        <v/>
      </c>
      <c r="I61" s="15">
        <f>IF(H61="",0,VLOOKUP(H61,Pointage[#All],2,FALSE)*I$56)</f>
        <v>0</v>
      </c>
      <c r="J61" s="24"/>
      <c r="K61" s="15" t="str">
        <f t="shared" si="118"/>
        <v/>
      </c>
      <c r="L61" s="15">
        <f>IF(K61="",0,VLOOKUP(K61,Pointage[#All],2,FALSE)*L$56)</f>
        <v>0</v>
      </c>
      <c r="M61" s="24"/>
      <c r="N61" s="15" t="str">
        <f t="shared" si="119"/>
        <v/>
      </c>
      <c r="O61" s="15">
        <f>IF(N61="",0,VLOOKUP(N61,Pointage[#All],2,FALSE)*O$56)</f>
        <v>0</v>
      </c>
      <c r="P61" s="16">
        <f t="shared" si="120"/>
        <v>0</v>
      </c>
      <c r="Q61" s="20"/>
      <c r="R61" s="15" t="str">
        <f t="shared" si="121"/>
        <v/>
      </c>
      <c r="S61" s="15">
        <f>IF(R61="",0,VLOOKUP(R61,Pointage[#All],2,FALSE)*S$56)</f>
        <v>0</v>
      </c>
      <c r="T61" s="24"/>
      <c r="U61" s="15" t="str">
        <f t="shared" si="122"/>
        <v/>
      </c>
      <c r="V61" s="15">
        <f>IF(U61="",0,VLOOKUP(U61,Pointage[#All],2,FALSE)*V$56)</f>
        <v>0</v>
      </c>
      <c r="W61" s="24"/>
      <c r="X61" s="15" t="str">
        <f t="shared" si="123"/>
        <v/>
      </c>
      <c r="Y61" s="15">
        <f>IF(X61="",0,VLOOKUP(X61,Pointage[#All],2,FALSE)*Y$56)</f>
        <v>0</v>
      </c>
      <c r="Z61" s="16">
        <f t="shared" si="124"/>
        <v>0</v>
      </c>
      <c r="AA61" s="20"/>
      <c r="AB61" s="15" t="str">
        <f t="shared" si="125"/>
        <v/>
      </c>
      <c r="AC61" s="15">
        <f>IF(AB61="",0,VLOOKUP(AB61,Pointage[#All],2,FALSE)*AC$56)</f>
        <v>0</v>
      </c>
      <c r="AD61" s="24"/>
      <c r="AE61" s="15" t="str">
        <f t="shared" si="126"/>
        <v/>
      </c>
      <c r="AF61" s="15">
        <f>IF(AE61="",0,VLOOKUP(AE61,Pointage[#All],2,FALSE)*AF$56)</f>
        <v>0</v>
      </c>
      <c r="AG61" s="24"/>
      <c r="AH61" s="15" t="str">
        <f t="shared" si="127"/>
        <v/>
      </c>
      <c r="AI61" s="15">
        <f>IF(AH61="",0,VLOOKUP(AH61,Pointage[#All],2,FALSE)*AI$56)</f>
        <v>0</v>
      </c>
      <c r="AJ61" s="16">
        <f t="shared" si="128"/>
        <v>0</v>
      </c>
      <c r="AK61" s="20"/>
      <c r="AL61" s="15" t="str">
        <f t="shared" si="129"/>
        <v/>
      </c>
      <c r="AM61" s="15">
        <f>IF(AL61="",0,VLOOKUP(AL61,Pointage[#All],2,FALSE)*AM$56)</f>
        <v>0</v>
      </c>
      <c r="AN61" s="24"/>
      <c r="AO61" s="15" t="str">
        <f t="shared" si="130"/>
        <v/>
      </c>
      <c r="AP61" s="15">
        <f>IF(AO61="",0,VLOOKUP(AO61,Pointage[#All],2,FALSE)*AP$56)</f>
        <v>0</v>
      </c>
      <c r="AQ61" s="24"/>
      <c r="AR61" s="15" t="str">
        <f t="shared" si="131"/>
        <v/>
      </c>
      <c r="AS61" s="15">
        <f>IF(AR61="",0,VLOOKUP(AR61,Pointage[#All],2,FALSE)*AS$56)</f>
        <v>0</v>
      </c>
      <c r="AT61" s="16">
        <f t="shared" si="132"/>
        <v>0</v>
      </c>
      <c r="AU61" s="20"/>
      <c r="AV61" s="15" t="str">
        <f t="shared" si="133"/>
        <v/>
      </c>
      <c r="AW61" s="15">
        <f>IF(AV61="",0,VLOOKUP(AV61,Pointage[#All],2,FALSE)*AW$56)</f>
        <v>0</v>
      </c>
      <c r="AX61" s="24"/>
      <c r="AY61" s="15" t="str">
        <f t="shared" si="134"/>
        <v/>
      </c>
      <c r="AZ61" s="15">
        <f>IF(AY61="",0,VLOOKUP(AY61,Pointage[#All],2,FALSE)*AZ$56)</f>
        <v>0</v>
      </c>
      <c r="BA61" s="24"/>
      <c r="BB61" s="15" t="str">
        <f t="shared" si="135"/>
        <v/>
      </c>
      <c r="BC61" s="15">
        <f>IF(BB61="",0,VLOOKUP(BB61,Pointage[#All],2,FALSE)*BC$56)</f>
        <v>0</v>
      </c>
      <c r="BD61" s="16">
        <f t="shared" si="136"/>
        <v>0</v>
      </c>
      <c r="BE61" s="20"/>
      <c r="BF61" s="15" t="str">
        <f>IF(BE61=0,"",IF(COUNTIF(BE$58:BE$75,"&gt;0")&gt;1,RANK(BE61,BE$58:BE$75,0),IF(BE61&gt;=63,1,IF(AND(BE61&gt;=60,BE61&lt;=62.9),2,3))))</f>
        <v/>
      </c>
      <c r="BG61" s="15">
        <f>IF(BF61="",0,VLOOKUP(BF61,Pointage[#All],2,FALSE)*BG$56)</f>
        <v>0</v>
      </c>
      <c r="BH61" s="24"/>
      <c r="BI61" s="15" t="str">
        <f t="shared" ref="BI61:BI68" si="140">IF(BH61=0,"",IF(COUNTIF(BH$58:BH$75,"&gt;0")&gt;1,RANK(BH61,BH$58:BH$75,0),IF(BH61&gt;=63,1,IF(AND(BH61&gt;=60,BH61&lt;=62.9),2,3))))</f>
        <v/>
      </c>
      <c r="BJ61" s="15">
        <f>IF(BI61="",0,VLOOKUP(BI61,Pointage[#All],2,FALSE)*BJ$56)</f>
        <v>0</v>
      </c>
      <c r="BK61" s="24"/>
      <c r="BL61" s="15" t="str">
        <f t="shared" ref="BL61:BL68" si="141">IF(BK61=0,"",IF(COUNTIF(BK$58:BK$75,"&gt;0")&gt;1,RANK(BK61,BK$58:BK$75,0),IF(BK61&gt;=63,1,IF(AND(BK61&gt;=60,BK61&lt;=62.9),2,3))))</f>
        <v/>
      </c>
      <c r="BM61" s="15">
        <f>IF(BL61="",0,VLOOKUP(BL61,Pointage[#All],2,FALSE)*BM$56)</f>
        <v>0</v>
      </c>
      <c r="BN61" s="16">
        <f t="shared" si="138"/>
        <v>0</v>
      </c>
      <c r="BO61" s="36" t="s">
        <v>220</v>
      </c>
      <c r="BP61" s="52">
        <f t="shared" si="139"/>
        <v>0</v>
      </c>
    </row>
    <row r="62" spans="1:68" x14ac:dyDescent="0.3">
      <c r="A62" s="20"/>
      <c r="B62" s="19" t="s">
        <v>154</v>
      </c>
      <c r="C62" s="19" t="s">
        <v>155</v>
      </c>
      <c r="D62" s="14">
        <f t="shared" si="114"/>
        <v>66</v>
      </c>
      <c r="E62" s="15">
        <f t="shared" si="115"/>
        <v>4</v>
      </c>
      <c r="F62" s="15" t="str">
        <f t="shared" si="116"/>
        <v/>
      </c>
      <c r="G62" s="20"/>
      <c r="H62" s="15" t="str">
        <f t="shared" si="117"/>
        <v/>
      </c>
      <c r="I62" s="15">
        <f>IF(H62="",0,VLOOKUP(H62,Pointage[#All],2,FALSE)*I$56)</f>
        <v>0</v>
      </c>
      <c r="J62" s="24"/>
      <c r="K62" s="15" t="str">
        <f t="shared" si="118"/>
        <v/>
      </c>
      <c r="L62" s="15">
        <f>IF(K62="",0,VLOOKUP(K62,Pointage[#All],2,FALSE)*L$56)</f>
        <v>0</v>
      </c>
      <c r="M62" s="24"/>
      <c r="N62" s="15" t="str">
        <f t="shared" si="119"/>
        <v/>
      </c>
      <c r="O62" s="15">
        <f>IF(N62="",0,VLOOKUP(N62,Pointage[#All],2,FALSE)*O$56)</f>
        <v>0</v>
      </c>
      <c r="P62" s="16">
        <f t="shared" si="120"/>
        <v>0</v>
      </c>
      <c r="Q62" s="20"/>
      <c r="R62" s="15" t="str">
        <f t="shared" si="121"/>
        <v/>
      </c>
      <c r="S62" s="15">
        <f>IF(R62="",0,VLOOKUP(R62,Pointage[#All],2,FALSE)*S$56)</f>
        <v>0</v>
      </c>
      <c r="T62" s="24"/>
      <c r="U62" s="15" t="str">
        <f t="shared" si="122"/>
        <v/>
      </c>
      <c r="V62" s="15">
        <f>IF(U62="",0,VLOOKUP(U62,Pointage[#All],2,FALSE)*V$56)</f>
        <v>0</v>
      </c>
      <c r="W62" s="24"/>
      <c r="X62" s="15" t="str">
        <f t="shared" si="123"/>
        <v/>
      </c>
      <c r="Y62" s="15">
        <f>IF(X62="",0,VLOOKUP(X62,Pointage[#All],2,FALSE)*Y$56)</f>
        <v>0</v>
      </c>
      <c r="Z62" s="16">
        <f t="shared" si="124"/>
        <v>0</v>
      </c>
      <c r="AA62" s="20">
        <v>67.5</v>
      </c>
      <c r="AB62" s="15">
        <f t="shared" si="125"/>
        <v>1</v>
      </c>
      <c r="AC62" s="15">
        <f>IF(AB62="",0,VLOOKUP(AB62,Pointage[#All],2,FALSE)*AC$56)</f>
        <v>6</v>
      </c>
      <c r="AD62" s="24">
        <v>63.75</v>
      </c>
      <c r="AE62" s="15">
        <f t="shared" si="126"/>
        <v>2</v>
      </c>
      <c r="AF62" s="15">
        <f>IF(AE62="",0,VLOOKUP(AE62,Pointage[#All],2,FALSE)*AF$56)</f>
        <v>15</v>
      </c>
      <c r="AG62" s="24">
        <v>63</v>
      </c>
      <c r="AH62" s="15">
        <f t="shared" si="127"/>
        <v>2</v>
      </c>
      <c r="AI62" s="15">
        <f>IF(AH62="",0,VLOOKUP(AH62,Pointage[#All],2,FALSE)*AI$56)</f>
        <v>15</v>
      </c>
      <c r="AJ62" s="16">
        <f t="shared" si="128"/>
        <v>36</v>
      </c>
      <c r="AK62" s="20"/>
      <c r="AL62" s="15" t="str">
        <f t="shared" si="129"/>
        <v/>
      </c>
      <c r="AM62" s="15">
        <f>IF(AL62="",0,VLOOKUP(AL62,Pointage[#All],2,FALSE)*AM$56)</f>
        <v>0</v>
      </c>
      <c r="AN62" s="24"/>
      <c r="AO62" s="15" t="str">
        <f t="shared" si="130"/>
        <v/>
      </c>
      <c r="AP62" s="15">
        <f>IF(AO62="",0,VLOOKUP(AO62,Pointage[#All],2,FALSE)*AP$56)</f>
        <v>0</v>
      </c>
      <c r="AQ62" s="24"/>
      <c r="AR62" s="15" t="str">
        <f t="shared" si="131"/>
        <v/>
      </c>
      <c r="AS62" s="15">
        <f>IF(AR62="",0,VLOOKUP(AR62,Pointage[#All],2,FALSE)*AS$56)</f>
        <v>0</v>
      </c>
      <c r="AT62" s="16">
        <f t="shared" si="132"/>
        <v>0</v>
      </c>
      <c r="AU62" s="20">
        <v>65</v>
      </c>
      <c r="AV62" s="15">
        <f t="shared" si="133"/>
        <v>1</v>
      </c>
      <c r="AW62" s="15">
        <f>IF(AV62="",0,VLOOKUP(AV62,Pointage[#All],2,FALSE)*AW$56)</f>
        <v>12</v>
      </c>
      <c r="AX62" s="24">
        <v>66.25</v>
      </c>
      <c r="AY62" s="15">
        <f t="shared" si="134"/>
        <v>1</v>
      </c>
      <c r="AZ62" s="15">
        <f>IF(AY62="",0,VLOOKUP(AY62,Pointage[#All],2,FALSE)*AZ$56)</f>
        <v>18</v>
      </c>
      <c r="BA62" s="24">
        <v>0</v>
      </c>
      <c r="BB62" s="15" t="str">
        <f t="shared" si="135"/>
        <v/>
      </c>
      <c r="BC62" s="15">
        <f>IF(BB62="",0,VLOOKUP(BB62,Pointage[#All],2,FALSE)*BC$56)</f>
        <v>0</v>
      </c>
      <c r="BD62" s="16">
        <f t="shared" si="136"/>
        <v>30</v>
      </c>
      <c r="BE62" s="20"/>
      <c r="BF62" s="15" t="str">
        <f t="shared" si="137"/>
        <v/>
      </c>
      <c r="BG62" s="15">
        <f>IF(BF62="",0,VLOOKUP(BF62,Pointage[#All],2,FALSE)*BG$56)</f>
        <v>0</v>
      </c>
      <c r="BH62" s="24"/>
      <c r="BI62" s="15" t="str">
        <f t="shared" si="140"/>
        <v/>
      </c>
      <c r="BJ62" s="15">
        <f>IF(BI62="",0,VLOOKUP(BI62,Pointage[#All],2,FALSE)*BJ$56)</f>
        <v>0</v>
      </c>
      <c r="BK62" s="24"/>
      <c r="BL62" s="15" t="str">
        <f t="shared" si="141"/>
        <v/>
      </c>
      <c r="BM62" s="15">
        <f>IF(BL62="",0,VLOOKUP(BL62,Pointage[#All],2,FALSE)*BM$56)</f>
        <v>0</v>
      </c>
      <c r="BN62" s="16">
        <f t="shared" si="138"/>
        <v>0</v>
      </c>
      <c r="BO62" s="36"/>
      <c r="BP62" s="52">
        <f t="shared" si="139"/>
        <v>0</v>
      </c>
    </row>
    <row r="63" spans="1:68" x14ac:dyDescent="0.3">
      <c r="A63" s="20"/>
      <c r="B63" s="19" t="s">
        <v>114</v>
      </c>
      <c r="C63" s="19" t="s">
        <v>119</v>
      </c>
      <c r="D63" s="14">
        <f t="shared" si="114"/>
        <v>60</v>
      </c>
      <c r="E63" s="15">
        <f t="shared" si="115"/>
        <v>5</v>
      </c>
      <c r="F63" s="15" t="str">
        <f t="shared" si="116"/>
        <v/>
      </c>
      <c r="G63" s="20">
        <v>67.188000000000002</v>
      </c>
      <c r="H63" s="15">
        <f t="shared" si="117"/>
        <v>1</v>
      </c>
      <c r="I63" s="15">
        <f>IF(H63="",0,VLOOKUP(H63,Pointage[#All],2,FALSE)*I$56)</f>
        <v>30</v>
      </c>
      <c r="J63" s="24">
        <v>64.063000000000002</v>
      </c>
      <c r="K63" s="15">
        <f t="shared" si="118"/>
        <v>2</v>
      </c>
      <c r="L63" s="15">
        <f>IF(K63="",0,VLOOKUP(K63,Pointage[#All],2,FALSE)*L$56)</f>
        <v>25</v>
      </c>
      <c r="M63" s="24">
        <v>60.5</v>
      </c>
      <c r="N63" s="15">
        <f t="shared" si="119"/>
        <v>2</v>
      </c>
      <c r="O63" s="15">
        <f>IF(N63="",0,VLOOKUP(N63,Pointage[#All],2,FALSE)*O$56)</f>
        <v>5</v>
      </c>
      <c r="P63" s="16">
        <f t="shared" si="120"/>
        <v>60</v>
      </c>
      <c r="Q63" s="20"/>
      <c r="R63" s="15" t="str">
        <f t="shared" si="121"/>
        <v/>
      </c>
      <c r="S63" s="15">
        <f>IF(R63="",0,VLOOKUP(R63,Pointage[#All],2,FALSE)*S$56)</f>
        <v>0</v>
      </c>
      <c r="T63" s="24"/>
      <c r="U63" s="15" t="str">
        <f t="shared" si="122"/>
        <v/>
      </c>
      <c r="V63" s="15">
        <f>IF(U63="",0,VLOOKUP(U63,Pointage[#All],2,FALSE)*V$56)</f>
        <v>0</v>
      </c>
      <c r="W63" s="24"/>
      <c r="X63" s="15" t="str">
        <f t="shared" si="123"/>
        <v/>
      </c>
      <c r="Y63" s="15">
        <f>IF(X63="",0,VLOOKUP(X63,Pointage[#All],2,FALSE)*Y$56)</f>
        <v>0</v>
      </c>
      <c r="Z63" s="16">
        <f t="shared" si="124"/>
        <v>0</v>
      </c>
      <c r="AA63" s="20"/>
      <c r="AB63" s="15" t="str">
        <f t="shared" si="125"/>
        <v/>
      </c>
      <c r="AC63" s="15">
        <f>IF(AB63="",0,VLOOKUP(AB63,Pointage[#All],2,FALSE)*AC$56)</f>
        <v>0</v>
      </c>
      <c r="AD63" s="24"/>
      <c r="AE63" s="15" t="str">
        <f t="shared" si="126"/>
        <v/>
      </c>
      <c r="AF63" s="15">
        <f>IF(AE63="",0,VLOOKUP(AE63,Pointage[#All],2,FALSE)*AF$56)</f>
        <v>0</v>
      </c>
      <c r="AG63" s="24"/>
      <c r="AH63" s="15" t="str">
        <f t="shared" si="127"/>
        <v/>
      </c>
      <c r="AI63" s="15">
        <f>IF(AH63="",0,VLOOKUP(AH63,Pointage[#All],2,FALSE)*AI$56)</f>
        <v>0</v>
      </c>
      <c r="AJ63" s="16">
        <f t="shared" si="128"/>
        <v>0</v>
      </c>
      <c r="AK63" s="20"/>
      <c r="AL63" s="15" t="str">
        <f t="shared" si="129"/>
        <v/>
      </c>
      <c r="AM63" s="15">
        <f>IF(AL63="",0,VLOOKUP(AL63,Pointage[#All],2,FALSE)*AM$56)</f>
        <v>0</v>
      </c>
      <c r="AN63" s="24"/>
      <c r="AO63" s="15" t="str">
        <f t="shared" si="130"/>
        <v/>
      </c>
      <c r="AP63" s="15">
        <f>IF(AO63="",0,VLOOKUP(AO63,Pointage[#All],2,FALSE)*AP$56)</f>
        <v>0</v>
      </c>
      <c r="AQ63" s="24"/>
      <c r="AR63" s="15" t="str">
        <f t="shared" si="131"/>
        <v/>
      </c>
      <c r="AS63" s="15">
        <f>IF(AR63="",0,VLOOKUP(AR63,Pointage[#All],2,FALSE)*AS$56)</f>
        <v>0</v>
      </c>
      <c r="AT63" s="16">
        <f t="shared" si="132"/>
        <v>0</v>
      </c>
      <c r="AU63" s="20"/>
      <c r="AV63" s="15" t="str">
        <f t="shared" si="133"/>
        <v/>
      </c>
      <c r="AW63" s="15">
        <f>IF(AV63="",0,VLOOKUP(AV63,Pointage[#All],2,FALSE)*AW$56)</f>
        <v>0</v>
      </c>
      <c r="AX63" s="24"/>
      <c r="AY63" s="15" t="str">
        <f t="shared" si="134"/>
        <v/>
      </c>
      <c r="AZ63" s="15">
        <f>IF(AY63="",0,VLOOKUP(AY63,Pointage[#All],2,FALSE)*AZ$56)</f>
        <v>0</v>
      </c>
      <c r="BA63" s="24"/>
      <c r="BB63" s="15" t="str">
        <f t="shared" si="135"/>
        <v/>
      </c>
      <c r="BC63" s="15">
        <f>IF(BB63="",0,VLOOKUP(BB63,Pointage[#All],2,FALSE)*BC$56)</f>
        <v>0</v>
      </c>
      <c r="BD63" s="16">
        <f t="shared" si="136"/>
        <v>0</v>
      </c>
      <c r="BE63" s="20"/>
      <c r="BF63" s="15" t="str">
        <f t="shared" si="137"/>
        <v/>
      </c>
      <c r="BG63" s="15">
        <f>IF(BF63="",0,VLOOKUP(BF63,Pointage[#All],2,FALSE)*BG$56)</f>
        <v>0</v>
      </c>
      <c r="BH63" s="24"/>
      <c r="BI63" s="15" t="str">
        <f t="shared" si="140"/>
        <v/>
      </c>
      <c r="BJ63" s="15">
        <f>IF(BI63="",0,VLOOKUP(BI63,Pointage[#All],2,FALSE)*BJ$56)</f>
        <v>0</v>
      </c>
      <c r="BK63" s="24"/>
      <c r="BL63" s="15" t="str">
        <f t="shared" si="141"/>
        <v/>
      </c>
      <c r="BM63" s="15">
        <f>IF(BL63="",0,VLOOKUP(BL63,Pointage[#All],2,FALSE)*BM$56)</f>
        <v>0</v>
      </c>
      <c r="BN63" s="16">
        <f t="shared" si="138"/>
        <v>0</v>
      </c>
      <c r="BO63" s="39"/>
      <c r="BP63" s="52">
        <f t="shared" si="139"/>
        <v>0</v>
      </c>
    </row>
    <row r="64" spans="1:68" x14ac:dyDescent="0.3">
      <c r="A64" s="20"/>
      <c r="B64" s="19" t="s">
        <v>217</v>
      </c>
      <c r="C64" s="19" t="s">
        <v>218</v>
      </c>
      <c r="D64" s="14">
        <f t="shared" si="114"/>
        <v>58.75</v>
      </c>
      <c r="E64" s="15">
        <f t="shared" si="115"/>
        <v>6</v>
      </c>
      <c r="F64" s="15" t="str">
        <f t="shared" si="116"/>
        <v/>
      </c>
      <c r="G64" s="20"/>
      <c r="H64" s="15" t="str">
        <f t="shared" si="117"/>
        <v/>
      </c>
      <c r="I64" s="15">
        <f>IF(H64="",0,VLOOKUP(H64,Pointage[#All],2,FALSE)*I$56)</f>
        <v>0</v>
      </c>
      <c r="J64" s="24"/>
      <c r="K64" s="15" t="str">
        <f t="shared" si="118"/>
        <v/>
      </c>
      <c r="L64" s="15">
        <f>IF(K64="",0,VLOOKUP(K64,Pointage[#All],2,FALSE)*L$56)</f>
        <v>0</v>
      </c>
      <c r="M64" s="24"/>
      <c r="N64" s="15" t="str">
        <f t="shared" si="119"/>
        <v/>
      </c>
      <c r="O64" s="15">
        <f>IF(N64="",0,VLOOKUP(N64,Pointage[#All],2,FALSE)*O$56)</f>
        <v>0</v>
      </c>
      <c r="P64" s="16">
        <f t="shared" si="120"/>
        <v>0</v>
      </c>
      <c r="Q64" s="20"/>
      <c r="R64" s="15" t="str">
        <f t="shared" si="121"/>
        <v/>
      </c>
      <c r="S64" s="15">
        <f>IF(R64="",0,VLOOKUP(R64,Pointage[#All],2,FALSE)*S$56)</f>
        <v>0</v>
      </c>
      <c r="T64" s="24"/>
      <c r="U64" s="15" t="str">
        <f t="shared" si="122"/>
        <v/>
      </c>
      <c r="V64" s="15">
        <f>IF(U64="",0,VLOOKUP(U64,Pointage[#All],2,FALSE)*V$56)</f>
        <v>0</v>
      </c>
      <c r="W64" s="24"/>
      <c r="X64" s="15" t="str">
        <f t="shared" si="123"/>
        <v/>
      </c>
      <c r="Y64" s="15">
        <f>IF(X64="",0,VLOOKUP(X64,Pointage[#All],2,FALSE)*Y$56)</f>
        <v>0</v>
      </c>
      <c r="Z64" s="16">
        <f t="shared" si="124"/>
        <v>0</v>
      </c>
      <c r="AA64" s="20"/>
      <c r="AB64" s="15" t="str">
        <f t="shared" si="125"/>
        <v/>
      </c>
      <c r="AC64" s="15">
        <f>IF(AB64="",0,VLOOKUP(AB64,Pointage[#All],2,FALSE)*AC$56)</f>
        <v>0</v>
      </c>
      <c r="AD64" s="24"/>
      <c r="AE64" s="15" t="str">
        <f t="shared" si="126"/>
        <v/>
      </c>
      <c r="AF64" s="15">
        <f>IF(AE64="",0,VLOOKUP(AE64,Pointage[#All],2,FALSE)*AF$56)</f>
        <v>0</v>
      </c>
      <c r="AG64" s="24"/>
      <c r="AH64" s="15" t="str">
        <f t="shared" si="127"/>
        <v/>
      </c>
      <c r="AI64" s="15">
        <f>IF(AH64="",0,VLOOKUP(AH64,Pointage[#All],2,FALSE)*AI$56)</f>
        <v>0</v>
      </c>
      <c r="AJ64" s="16">
        <f t="shared" si="128"/>
        <v>0</v>
      </c>
      <c r="AK64" s="20"/>
      <c r="AL64" s="15" t="str">
        <f t="shared" si="129"/>
        <v/>
      </c>
      <c r="AM64" s="15">
        <f>IF(AL64="",0,VLOOKUP(AL64,Pointage[#All],2,FALSE)*AM$56)</f>
        <v>0</v>
      </c>
      <c r="AN64" s="24"/>
      <c r="AO64" s="15" t="str">
        <f t="shared" si="130"/>
        <v/>
      </c>
      <c r="AP64" s="15">
        <f>IF(AO64="",0,VLOOKUP(AO64,Pointage[#All],2,FALSE)*AP$56)</f>
        <v>0</v>
      </c>
      <c r="AQ64" s="24"/>
      <c r="AR64" s="15" t="str">
        <f t="shared" si="131"/>
        <v/>
      </c>
      <c r="AS64" s="15">
        <f>IF(AR64="",0,VLOOKUP(AR64,Pointage[#All],2,FALSE)*AS$56)</f>
        <v>0</v>
      </c>
      <c r="AT64" s="16">
        <f t="shared" si="132"/>
        <v>0</v>
      </c>
      <c r="AU64" s="20"/>
      <c r="AV64" s="15" t="str">
        <f t="shared" si="133"/>
        <v/>
      </c>
      <c r="AW64" s="15">
        <f>IF(AV64="",0,VLOOKUP(AV64,Pointage[#All],2,FALSE)*AW$56)</f>
        <v>0</v>
      </c>
      <c r="AX64" s="24"/>
      <c r="AY64" s="15" t="str">
        <f t="shared" si="134"/>
        <v/>
      </c>
      <c r="AZ64" s="15">
        <f>IF(AY64="",0,VLOOKUP(AY64,Pointage[#All],2,FALSE)*AZ$56)</f>
        <v>0</v>
      </c>
      <c r="BA64" s="24"/>
      <c r="BB64" s="15" t="str">
        <f t="shared" si="135"/>
        <v/>
      </c>
      <c r="BC64" s="15">
        <f>IF(BB64="",0,VLOOKUP(BB64,Pointage[#All],2,FALSE)*BC$56)</f>
        <v>0</v>
      </c>
      <c r="BD64" s="16">
        <f t="shared" si="136"/>
        <v>0</v>
      </c>
      <c r="BE64" s="20">
        <v>56.436999999999998</v>
      </c>
      <c r="BF64" s="15">
        <v>4</v>
      </c>
      <c r="BG64" s="15">
        <f>IF(BF64="",0,VLOOKUP(BF64,Pointage[#All],2,FALSE)*BG$56)</f>
        <v>12</v>
      </c>
      <c r="BH64" s="24">
        <v>56.125</v>
      </c>
      <c r="BI64" s="15">
        <v>5</v>
      </c>
      <c r="BJ64" s="15">
        <f>IF(BI64="",0,VLOOKUP(BI64,Pointage[#All],2,FALSE)*BJ$56)</f>
        <v>10</v>
      </c>
      <c r="BK64" s="24">
        <v>57.75</v>
      </c>
      <c r="BL64" s="15">
        <v>2</v>
      </c>
      <c r="BM64" s="15">
        <f>IF(BL64="",0,VLOOKUP(BL64,Pointage[#All],2,FALSE)*BM$56)</f>
        <v>25</v>
      </c>
      <c r="BN64" s="16">
        <f t="shared" si="138"/>
        <v>58.75</v>
      </c>
      <c r="BO64" s="36"/>
      <c r="BP64" s="52">
        <f t="shared" si="139"/>
        <v>170.31200000000001</v>
      </c>
    </row>
    <row r="65" spans="1:68" x14ac:dyDescent="0.3">
      <c r="A65" s="20"/>
      <c r="B65" s="19" t="s">
        <v>113</v>
      </c>
      <c r="C65" s="19" t="s">
        <v>118</v>
      </c>
      <c r="D65" s="14">
        <f t="shared" si="114"/>
        <v>55</v>
      </c>
      <c r="E65" s="15">
        <f t="shared" si="115"/>
        <v>7</v>
      </c>
      <c r="F65" s="15" t="str">
        <f t="shared" si="116"/>
        <v/>
      </c>
      <c r="G65" s="20">
        <v>63.125</v>
      </c>
      <c r="H65" s="15">
        <f t="shared" si="117"/>
        <v>2</v>
      </c>
      <c r="I65" s="15">
        <f>IF(H65="",0,VLOOKUP(H65,Pointage[#All],2,FALSE)*I$56)</f>
        <v>25</v>
      </c>
      <c r="J65" s="24">
        <v>64.375</v>
      </c>
      <c r="K65" s="15">
        <f t="shared" si="118"/>
        <v>1</v>
      </c>
      <c r="L65" s="15">
        <f>IF(K65="",0,VLOOKUP(K65,Pointage[#All],2,FALSE)*L$56)</f>
        <v>30</v>
      </c>
      <c r="M65" s="24"/>
      <c r="N65" s="15" t="str">
        <f t="shared" si="119"/>
        <v/>
      </c>
      <c r="O65" s="15">
        <f>IF(N65="",0,VLOOKUP(N65,Pointage[#All],2,FALSE)*O$56)</f>
        <v>0</v>
      </c>
      <c r="P65" s="16">
        <f t="shared" si="120"/>
        <v>55</v>
      </c>
      <c r="Q65" s="20"/>
      <c r="R65" s="15" t="str">
        <f t="shared" si="121"/>
        <v/>
      </c>
      <c r="S65" s="15">
        <f>IF(R65="",0,VLOOKUP(R65,Pointage[#All],2,FALSE)*S$56)</f>
        <v>0</v>
      </c>
      <c r="T65" s="24"/>
      <c r="U65" s="15" t="str">
        <f t="shared" si="122"/>
        <v/>
      </c>
      <c r="V65" s="15">
        <f>IF(U65="",0,VLOOKUP(U65,Pointage[#All],2,FALSE)*V$56)</f>
        <v>0</v>
      </c>
      <c r="W65" s="24"/>
      <c r="X65" s="15" t="str">
        <f t="shared" si="123"/>
        <v/>
      </c>
      <c r="Y65" s="15">
        <f>IF(X65="",0,VLOOKUP(X65,Pointage[#All],2,FALSE)*Y$56)</f>
        <v>0</v>
      </c>
      <c r="Z65" s="16">
        <f t="shared" si="124"/>
        <v>0</v>
      </c>
      <c r="AA65" s="20"/>
      <c r="AB65" s="15" t="str">
        <f t="shared" si="125"/>
        <v/>
      </c>
      <c r="AC65" s="15">
        <f>IF(AB65="",0,VLOOKUP(AB65,Pointage[#All],2,FALSE)*AC$56)</f>
        <v>0</v>
      </c>
      <c r="AD65" s="24"/>
      <c r="AE65" s="15" t="str">
        <f t="shared" si="126"/>
        <v/>
      </c>
      <c r="AF65" s="15">
        <f>IF(AE65="",0,VLOOKUP(AE65,Pointage[#All],2,FALSE)*AF$56)</f>
        <v>0</v>
      </c>
      <c r="AG65" s="24"/>
      <c r="AH65" s="15" t="str">
        <f t="shared" si="127"/>
        <v/>
      </c>
      <c r="AI65" s="15">
        <f>IF(AH65="",0,VLOOKUP(AH65,Pointage[#All],2,FALSE)*AI$56)</f>
        <v>0</v>
      </c>
      <c r="AJ65" s="16">
        <f t="shared" si="128"/>
        <v>0</v>
      </c>
      <c r="AK65" s="20"/>
      <c r="AL65" s="15" t="str">
        <f t="shared" si="129"/>
        <v/>
      </c>
      <c r="AM65" s="15">
        <f>IF(AL65="",0,VLOOKUP(AL65,Pointage[#All],2,FALSE)*AM$56)</f>
        <v>0</v>
      </c>
      <c r="AN65" s="24"/>
      <c r="AO65" s="15" t="str">
        <f t="shared" si="130"/>
        <v/>
      </c>
      <c r="AP65" s="15">
        <f>IF(AO65="",0,VLOOKUP(AO65,Pointage[#All],2,FALSE)*AP$56)</f>
        <v>0</v>
      </c>
      <c r="AQ65" s="24"/>
      <c r="AR65" s="15" t="str">
        <f t="shared" si="131"/>
        <v/>
      </c>
      <c r="AS65" s="15">
        <f>IF(AR65="",0,VLOOKUP(AR65,Pointage[#All],2,FALSE)*AS$56)</f>
        <v>0</v>
      </c>
      <c r="AT65" s="16">
        <f t="shared" si="132"/>
        <v>0</v>
      </c>
      <c r="AU65" s="20"/>
      <c r="AV65" s="15" t="str">
        <f t="shared" si="133"/>
        <v/>
      </c>
      <c r="AW65" s="15">
        <f>IF(AV65="",0,VLOOKUP(AV65,Pointage[#All],2,FALSE)*AW$56)</f>
        <v>0</v>
      </c>
      <c r="AX65" s="24"/>
      <c r="AY65" s="15" t="str">
        <f t="shared" si="134"/>
        <v/>
      </c>
      <c r="AZ65" s="15">
        <f>IF(AY65="",0,VLOOKUP(AY65,Pointage[#All],2,FALSE)*AZ$56)</f>
        <v>0</v>
      </c>
      <c r="BA65" s="24"/>
      <c r="BB65" s="15" t="str">
        <f t="shared" si="135"/>
        <v/>
      </c>
      <c r="BC65" s="15">
        <f>IF(BB65="",0,VLOOKUP(BB65,Pointage[#All],2,FALSE)*BC$56)</f>
        <v>0</v>
      </c>
      <c r="BD65" s="16">
        <f t="shared" si="136"/>
        <v>0</v>
      </c>
      <c r="BE65" s="20"/>
      <c r="BF65" s="15" t="str">
        <f t="shared" si="137"/>
        <v/>
      </c>
      <c r="BG65" s="15">
        <f>IF(BF65="",0,VLOOKUP(BF65,Pointage[#All],2,FALSE)*BG$56)</f>
        <v>0</v>
      </c>
      <c r="BH65" s="24"/>
      <c r="BI65" s="15" t="str">
        <f t="shared" si="140"/>
        <v/>
      </c>
      <c r="BJ65" s="15">
        <f>IF(BI65="",0,VLOOKUP(BI65,Pointage[#All],2,FALSE)*BJ$56)</f>
        <v>0</v>
      </c>
      <c r="BK65" s="24"/>
      <c r="BL65" s="15" t="str">
        <f t="shared" si="141"/>
        <v/>
      </c>
      <c r="BM65" s="15">
        <f>IF(BL65="",0,VLOOKUP(BL65,Pointage[#All],2,FALSE)*BM$56)</f>
        <v>0</v>
      </c>
      <c r="BN65" s="16">
        <f t="shared" si="138"/>
        <v>0</v>
      </c>
      <c r="BO65" s="39"/>
      <c r="BP65" s="52">
        <f t="shared" si="139"/>
        <v>0</v>
      </c>
    </row>
    <row r="66" spans="1:68" x14ac:dyDescent="0.3">
      <c r="A66" s="20"/>
      <c r="B66" s="19" t="s">
        <v>187</v>
      </c>
      <c r="C66" s="19" t="s">
        <v>188</v>
      </c>
      <c r="D66" s="14">
        <f t="shared" si="114"/>
        <v>37</v>
      </c>
      <c r="E66" s="15">
        <f t="shared" si="115"/>
        <v>8</v>
      </c>
      <c r="F66" s="15" t="str">
        <f t="shared" si="116"/>
        <v/>
      </c>
      <c r="G66" s="20"/>
      <c r="H66" s="15" t="str">
        <f t="shared" si="117"/>
        <v/>
      </c>
      <c r="I66" s="15">
        <f>IF(H66="",0,VLOOKUP(H66,Pointage[#All],2,FALSE)*I$56)</f>
        <v>0</v>
      </c>
      <c r="J66" s="24"/>
      <c r="K66" s="15" t="str">
        <f t="shared" si="118"/>
        <v/>
      </c>
      <c r="L66" s="15">
        <f>IF(K66="",0,VLOOKUP(K66,Pointage[#All],2,FALSE)*L$56)</f>
        <v>0</v>
      </c>
      <c r="M66" s="24"/>
      <c r="N66" s="15" t="str">
        <f t="shared" si="119"/>
        <v/>
      </c>
      <c r="O66" s="15">
        <f>IF(N66="",0,VLOOKUP(N66,Pointage[#All],2,FALSE)*O$56)</f>
        <v>0</v>
      </c>
      <c r="P66" s="16">
        <f t="shared" si="120"/>
        <v>0</v>
      </c>
      <c r="Q66" s="20"/>
      <c r="R66" s="15" t="str">
        <f t="shared" si="121"/>
        <v/>
      </c>
      <c r="S66" s="15">
        <f>IF(R66="",0,VLOOKUP(R66,Pointage[#All],2,FALSE)*S$56)</f>
        <v>0</v>
      </c>
      <c r="T66" s="24"/>
      <c r="U66" s="15" t="str">
        <f t="shared" si="122"/>
        <v/>
      </c>
      <c r="V66" s="15">
        <f>IF(U66="",0,VLOOKUP(U66,Pointage[#All],2,FALSE)*V$56)</f>
        <v>0</v>
      </c>
      <c r="W66" s="24"/>
      <c r="X66" s="15" t="str">
        <f t="shared" si="123"/>
        <v/>
      </c>
      <c r="Y66" s="15">
        <f>IF(X66="",0,VLOOKUP(X66,Pointage[#All],2,FALSE)*Y$56)</f>
        <v>0</v>
      </c>
      <c r="Z66" s="16">
        <f t="shared" si="124"/>
        <v>0</v>
      </c>
      <c r="AA66" s="20"/>
      <c r="AB66" s="15" t="str">
        <f t="shared" si="125"/>
        <v/>
      </c>
      <c r="AC66" s="15">
        <f>IF(AB66="",0,VLOOKUP(AB66,Pointage[#All],2,FALSE)*AC$56)</f>
        <v>0</v>
      </c>
      <c r="AD66" s="24"/>
      <c r="AE66" s="15" t="str">
        <f t="shared" si="126"/>
        <v/>
      </c>
      <c r="AF66" s="15">
        <f>IF(AE66="",0,VLOOKUP(AE66,Pointage[#All],2,FALSE)*AF$56)</f>
        <v>0</v>
      </c>
      <c r="AG66" s="24"/>
      <c r="AH66" s="15" t="str">
        <f t="shared" si="127"/>
        <v/>
      </c>
      <c r="AI66" s="15">
        <f>IF(AH66="",0,VLOOKUP(AH66,Pointage[#All],2,FALSE)*AI$56)</f>
        <v>0</v>
      </c>
      <c r="AJ66" s="16">
        <f t="shared" si="128"/>
        <v>0</v>
      </c>
      <c r="AK66" s="20"/>
      <c r="AL66" s="15" t="str">
        <f t="shared" si="129"/>
        <v/>
      </c>
      <c r="AM66" s="15">
        <f>IF(AL66="",0,VLOOKUP(AL66,Pointage[#All],2,FALSE)*AM$56)</f>
        <v>0</v>
      </c>
      <c r="AN66" s="24"/>
      <c r="AO66" s="15" t="str">
        <f t="shared" si="130"/>
        <v/>
      </c>
      <c r="AP66" s="15">
        <f>IF(AO66="",0,VLOOKUP(AO66,Pointage[#All],2,FALSE)*AP$56)</f>
        <v>0</v>
      </c>
      <c r="AQ66" s="24"/>
      <c r="AR66" s="15" t="str">
        <f t="shared" si="131"/>
        <v/>
      </c>
      <c r="AS66" s="15">
        <f>IF(AR66="",0,VLOOKUP(AR66,Pointage[#All],2,FALSE)*AS$56)</f>
        <v>0</v>
      </c>
      <c r="AT66" s="16">
        <f t="shared" si="132"/>
        <v>0</v>
      </c>
      <c r="AU66" s="20">
        <v>54.38</v>
      </c>
      <c r="AV66" s="15">
        <f t="shared" si="133"/>
        <v>2</v>
      </c>
      <c r="AW66" s="15">
        <f>IF(AV66="",0,VLOOKUP(AV66,Pointage[#All],2,FALSE)*AW$56)</f>
        <v>10</v>
      </c>
      <c r="AX66" s="24">
        <v>59.69</v>
      </c>
      <c r="AY66" s="15">
        <f t="shared" si="134"/>
        <v>3</v>
      </c>
      <c r="AZ66" s="15">
        <f>IF(AY66="",0,VLOOKUP(AY66,Pointage[#All],2,FALSE)*AZ$56)</f>
        <v>12</v>
      </c>
      <c r="BA66" s="24">
        <v>58.5</v>
      </c>
      <c r="BB66" s="15">
        <f t="shared" si="135"/>
        <v>2</v>
      </c>
      <c r="BC66" s="15">
        <f>IF(BB66="",0,VLOOKUP(BB66,Pointage[#All],2,FALSE)*BC$56)</f>
        <v>15</v>
      </c>
      <c r="BD66" s="16">
        <f t="shared" si="136"/>
        <v>37</v>
      </c>
      <c r="BE66" s="20"/>
      <c r="BF66" s="15" t="str">
        <f t="shared" si="137"/>
        <v/>
      </c>
      <c r="BG66" s="15">
        <f>IF(BF66="",0,VLOOKUP(BF66,Pointage[#All],2,FALSE)*BG$56)</f>
        <v>0</v>
      </c>
      <c r="BH66" s="24"/>
      <c r="BI66" s="15" t="str">
        <f t="shared" si="140"/>
        <v/>
      </c>
      <c r="BJ66" s="15">
        <f>IF(BI66="",0,VLOOKUP(BI66,Pointage[#All],2,FALSE)*BJ$56)</f>
        <v>0</v>
      </c>
      <c r="BK66" s="24"/>
      <c r="BL66" s="15" t="str">
        <f t="shared" si="141"/>
        <v/>
      </c>
      <c r="BM66" s="15">
        <f>IF(BL66="",0,VLOOKUP(BL66,Pointage[#All],2,FALSE)*BM$56)</f>
        <v>0</v>
      </c>
      <c r="BN66" s="16">
        <f t="shared" si="138"/>
        <v>0</v>
      </c>
      <c r="BO66" s="36"/>
      <c r="BP66" s="52">
        <f t="shared" si="139"/>
        <v>0</v>
      </c>
    </row>
    <row r="67" spans="1:68" x14ac:dyDescent="0.3">
      <c r="A67" s="20"/>
      <c r="B67" s="19" t="s">
        <v>115</v>
      </c>
      <c r="C67" s="19" t="s">
        <v>120</v>
      </c>
      <c r="D67" s="14">
        <f t="shared" si="114"/>
        <v>25</v>
      </c>
      <c r="E67" s="15">
        <f t="shared" si="115"/>
        <v>9</v>
      </c>
      <c r="F67" s="15" t="str">
        <f t="shared" si="116"/>
        <v/>
      </c>
      <c r="G67" s="20">
        <v>60.313000000000002</v>
      </c>
      <c r="H67" s="15">
        <f t="shared" si="117"/>
        <v>4</v>
      </c>
      <c r="I67" s="15">
        <f>IF(H67="",0,VLOOKUP(H67,Pointage[#All],2,FALSE)*I$56)</f>
        <v>15</v>
      </c>
      <c r="J67" s="24">
        <v>57.813000000000002</v>
      </c>
      <c r="K67" s="15">
        <f t="shared" si="118"/>
        <v>5</v>
      </c>
      <c r="L67" s="15">
        <f>IF(K67="",0,VLOOKUP(K67,Pointage[#All],2,FALSE)*L$56)</f>
        <v>10</v>
      </c>
      <c r="M67" s="24"/>
      <c r="N67" s="15" t="str">
        <f t="shared" si="119"/>
        <v/>
      </c>
      <c r="O67" s="15">
        <f>IF(N67="",0,VLOOKUP(N67,Pointage[#All],2,FALSE)*O$56)</f>
        <v>0</v>
      </c>
      <c r="P67" s="16">
        <f t="shared" si="120"/>
        <v>25</v>
      </c>
      <c r="Q67" s="20"/>
      <c r="R67" s="15" t="str">
        <f t="shared" si="121"/>
        <v/>
      </c>
      <c r="S67" s="15">
        <f>IF(R67="",0,VLOOKUP(R67,Pointage[#All],2,FALSE)*S$56)</f>
        <v>0</v>
      </c>
      <c r="T67" s="24"/>
      <c r="U67" s="15" t="str">
        <f t="shared" si="122"/>
        <v/>
      </c>
      <c r="V67" s="15">
        <f>IF(U67="",0,VLOOKUP(U67,Pointage[#All],2,FALSE)*V$56)</f>
        <v>0</v>
      </c>
      <c r="W67" s="24"/>
      <c r="X67" s="15" t="str">
        <f t="shared" si="123"/>
        <v/>
      </c>
      <c r="Y67" s="15">
        <f>IF(X67="",0,VLOOKUP(X67,Pointage[#All],2,FALSE)*Y$56)</f>
        <v>0</v>
      </c>
      <c r="Z67" s="16">
        <f t="shared" si="124"/>
        <v>0</v>
      </c>
      <c r="AA67" s="20"/>
      <c r="AB67" s="15" t="str">
        <f t="shared" si="125"/>
        <v/>
      </c>
      <c r="AC67" s="15">
        <f>IF(AB67="",0,VLOOKUP(AB67,Pointage[#All],2,FALSE)*AC$56)</f>
        <v>0</v>
      </c>
      <c r="AD67" s="24"/>
      <c r="AE67" s="15" t="str">
        <f t="shared" si="126"/>
        <v/>
      </c>
      <c r="AF67" s="15">
        <f>IF(AE67="",0,VLOOKUP(AE67,Pointage[#All],2,FALSE)*AF$56)</f>
        <v>0</v>
      </c>
      <c r="AG67" s="24"/>
      <c r="AH67" s="15" t="str">
        <f t="shared" si="127"/>
        <v/>
      </c>
      <c r="AI67" s="15">
        <f>IF(AH67="",0,VLOOKUP(AH67,Pointage[#All],2,FALSE)*AI$56)</f>
        <v>0</v>
      </c>
      <c r="AJ67" s="16">
        <f t="shared" si="128"/>
        <v>0</v>
      </c>
      <c r="AK67" s="20"/>
      <c r="AL67" s="15" t="str">
        <f t="shared" si="129"/>
        <v/>
      </c>
      <c r="AM67" s="15">
        <f>IF(AL67="",0,VLOOKUP(AL67,Pointage[#All],2,FALSE)*AM$56)</f>
        <v>0</v>
      </c>
      <c r="AN67" s="24"/>
      <c r="AO67" s="15" t="str">
        <f t="shared" si="130"/>
        <v/>
      </c>
      <c r="AP67" s="15">
        <f>IF(AO67="",0,VLOOKUP(AO67,Pointage[#All],2,FALSE)*AP$56)</f>
        <v>0</v>
      </c>
      <c r="AQ67" s="24"/>
      <c r="AR67" s="15" t="str">
        <f t="shared" si="131"/>
        <v/>
      </c>
      <c r="AS67" s="15">
        <f>IF(AR67="",0,VLOOKUP(AR67,Pointage[#All],2,FALSE)*AS$56)</f>
        <v>0</v>
      </c>
      <c r="AT67" s="16">
        <f t="shared" si="132"/>
        <v>0</v>
      </c>
      <c r="AU67" s="20"/>
      <c r="AV67" s="15" t="str">
        <f t="shared" si="133"/>
        <v/>
      </c>
      <c r="AW67" s="15">
        <f>IF(AV67="",0,VLOOKUP(AV67,Pointage[#All],2,FALSE)*AW$56)</f>
        <v>0</v>
      </c>
      <c r="AX67" s="24"/>
      <c r="AY67" s="15" t="str">
        <f t="shared" si="134"/>
        <v/>
      </c>
      <c r="AZ67" s="15">
        <f>IF(AY67="",0,VLOOKUP(AY67,Pointage[#All],2,FALSE)*AZ$56)</f>
        <v>0</v>
      </c>
      <c r="BA67" s="24"/>
      <c r="BB67" s="15" t="str">
        <f t="shared" si="135"/>
        <v/>
      </c>
      <c r="BC67" s="15">
        <f>IF(BB67="",0,VLOOKUP(BB67,Pointage[#All],2,FALSE)*BC$56)</f>
        <v>0</v>
      </c>
      <c r="BD67" s="16">
        <f t="shared" si="136"/>
        <v>0</v>
      </c>
      <c r="BE67" s="20"/>
      <c r="BF67" s="15" t="str">
        <f t="shared" si="137"/>
        <v/>
      </c>
      <c r="BG67" s="15">
        <f>IF(BF67="",0,VLOOKUP(BF67,Pointage[#All],2,FALSE)*BG$56)</f>
        <v>0</v>
      </c>
      <c r="BH67" s="24"/>
      <c r="BI67" s="15" t="str">
        <f t="shared" si="140"/>
        <v/>
      </c>
      <c r="BJ67" s="15">
        <f>IF(BI67="",0,VLOOKUP(BI67,Pointage[#All],2,FALSE)*BJ$56)</f>
        <v>0</v>
      </c>
      <c r="BK67" s="24"/>
      <c r="BL67" s="15" t="str">
        <f t="shared" si="141"/>
        <v/>
      </c>
      <c r="BM67" s="15">
        <f>IF(BL67="",0,VLOOKUP(BL67,Pointage[#All],2,FALSE)*BM$56)</f>
        <v>0</v>
      </c>
      <c r="BN67" s="16">
        <f t="shared" si="138"/>
        <v>0</v>
      </c>
      <c r="BO67" s="36"/>
      <c r="BP67" s="52">
        <f t="shared" si="139"/>
        <v>0</v>
      </c>
    </row>
    <row r="68" spans="1:68" x14ac:dyDescent="0.3">
      <c r="A68" s="20"/>
      <c r="B68" s="19" t="s">
        <v>156</v>
      </c>
      <c r="C68" s="19" t="s">
        <v>86</v>
      </c>
      <c r="D68" s="14">
        <f t="shared" si="114"/>
        <v>24</v>
      </c>
      <c r="E68" s="15">
        <f t="shared" si="115"/>
        <v>10</v>
      </c>
      <c r="F68" s="15" t="str">
        <f t="shared" si="116"/>
        <v/>
      </c>
      <c r="G68" s="20"/>
      <c r="H68" s="15" t="str">
        <f t="shared" si="117"/>
        <v/>
      </c>
      <c r="I68" s="15">
        <f>IF(H68="",0,VLOOKUP(H68,Pointage[#All],2,FALSE)*I$56)</f>
        <v>0</v>
      </c>
      <c r="J68" s="24"/>
      <c r="K68" s="15" t="str">
        <f t="shared" si="118"/>
        <v/>
      </c>
      <c r="L68" s="15">
        <f>IF(K68="",0,VLOOKUP(K68,Pointage[#All],2,FALSE)*L$56)</f>
        <v>0</v>
      </c>
      <c r="M68" s="24"/>
      <c r="N68" s="15" t="str">
        <f t="shared" si="119"/>
        <v/>
      </c>
      <c r="O68" s="15">
        <f>IF(N68="",0,VLOOKUP(N68,Pointage[#All],2,FALSE)*O$56)</f>
        <v>0</v>
      </c>
      <c r="P68" s="16">
        <f t="shared" si="120"/>
        <v>0</v>
      </c>
      <c r="Q68" s="20"/>
      <c r="R68" s="15" t="str">
        <f t="shared" si="121"/>
        <v/>
      </c>
      <c r="S68" s="15">
        <f>IF(R68="",0,VLOOKUP(R68,Pointage[#All],2,FALSE)*S$56)</f>
        <v>0</v>
      </c>
      <c r="T68" s="24"/>
      <c r="U68" s="15" t="str">
        <f t="shared" si="122"/>
        <v/>
      </c>
      <c r="V68" s="15">
        <f>IF(U68="",0,VLOOKUP(U68,Pointage[#All],2,FALSE)*V$56)</f>
        <v>0</v>
      </c>
      <c r="W68" s="24"/>
      <c r="X68" s="15" t="str">
        <f t="shared" si="123"/>
        <v/>
      </c>
      <c r="Y68" s="15">
        <f>IF(X68="",0,VLOOKUP(X68,Pointage[#All],2,FALSE)*Y$56)</f>
        <v>0</v>
      </c>
      <c r="Z68" s="16">
        <f t="shared" si="124"/>
        <v>0</v>
      </c>
      <c r="AA68" s="20"/>
      <c r="AB68" s="15" t="str">
        <f t="shared" si="125"/>
        <v/>
      </c>
      <c r="AC68" s="15">
        <f>IF(AB68="",0,VLOOKUP(AB68,Pointage[#All],2,FALSE)*AC$56)</f>
        <v>0</v>
      </c>
      <c r="AD68" s="24">
        <v>44.68</v>
      </c>
      <c r="AE68" s="15">
        <f t="shared" si="126"/>
        <v>3</v>
      </c>
      <c r="AF68" s="15">
        <f>IF(AE68="",0,VLOOKUP(AE68,Pointage[#All],2,FALSE)*AF$56)</f>
        <v>12</v>
      </c>
      <c r="AG68" s="24">
        <v>52.25</v>
      </c>
      <c r="AH68" s="15">
        <f t="shared" si="127"/>
        <v>3</v>
      </c>
      <c r="AI68" s="15">
        <f>IF(AH68="",0,VLOOKUP(AH68,Pointage[#All],2,FALSE)*AI$56)</f>
        <v>12</v>
      </c>
      <c r="AJ68" s="16">
        <f t="shared" si="128"/>
        <v>24</v>
      </c>
      <c r="AK68" s="20"/>
      <c r="AL68" s="15" t="str">
        <f t="shared" si="129"/>
        <v/>
      </c>
      <c r="AM68" s="15">
        <f>IF(AL68="",0,VLOOKUP(AL68,Pointage[#All],2,FALSE)*AM$56)</f>
        <v>0</v>
      </c>
      <c r="AN68" s="24"/>
      <c r="AO68" s="15" t="str">
        <f t="shared" si="130"/>
        <v/>
      </c>
      <c r="AP68" s="15">
        <f>IF(AO68="",0,VLOOKUP(AO68,Pointage[#All],2,FALSE)*AP$56)</f>
        <v>0</v>
      </c>
      <c r="AQ68" s="24"/>
      <c r="AR68" s="15" t="str">
        <f t="shared" si="131"/>
        <v/>
      </c>
      <c r="AS68" s="15">
        <f>IF(AR68="",0,VLOOKUP(AR68,Pointage[#All],2,FALSE)*AS$56)</f>
        <v>0</v>
      </c>
      <c r="AT68" s="16">
        <f t="shared" si="132"/>
        <v>0</v>
      </c>
      <c r="AU68" s="20"/>
      <c r="AV68" s="15" t="str">
        <f t="shared" si="133"/>
        <v/>
      </c>
      <c r="AW68" s="15">
        <f>IF(AV68="",0,VLOOKUP(AV68,Pointage[#All],2,FALSE)*AW$56)</f>
        <v>0</v>
      </c>
      <c r="AX68" s="24"/>
      <c r="AY68" s="15" t="str">
        <f t="shared" si="134"/>
        <v/>
      </c>
      <c r="AZ68" s="15">
        <f>IF(AY68="",0,VLOOKUP(AY68,Pointage[#All],2,FALSE)*AZ$56)</f>
        <v>0</v>
      </c>
      <c r="BA68" s="24"/>
      <c r="BB68" s="15" t="str">
        <f t="shared" si="135"/>
        <v/>
      </c>
      <c r="BC68" s="15">
        <f>IF(BB68="",0,VLOOKUP(BB68,Pointage[#All],2,FALSE)*BC$56)</f>
        <v>0</v>
      </c>
      <c r="BD68" s="16">
        <f t="shared" si="136"/>
        <v>0</v>
      </c>
      <c r="BE68" s="20"/>
      <c r="BF68" s="15" t="str">
        <f t="shared" si="137"/>
        <v/>
      </c>
      <c r="BG68" s="15">
        <f>IF(BF68="",0,VLOOKUP(BF68,Pointage[#All],2,FALSE)*BG$56)</f>
        <v>0</v>
      </c>
      <c r="BH68" s="24"/>
      <c r="BI68" s="15" t="str">
        <f t="shared" si="140"/>
        <v/>
      </c>
      <c r="BJ68" s="15">
        <f>IF(BI68="",0,VLOOKUP(BI68,Pointage[#All],2,FALSE)*BJ$56)</f>
        <v>0</v>
      </c>
      <c r="BK68" s="24"/>
      <c r="BL68" s="15" t="str">
        <f t="shared" si="141"/>
        <v/>
      </c>
      <c r="BM68" s="15">
        <f>IF(BL68="",0,VLOOKUP(BL68,Pointage[#All],2,FALSE)*BM$56)</f>
        <v>0</v>
      </c>
      <c r="BN68" s="16">
        <f t="shared" si="138"/>
        <v>0</v>
      </c>
      <c r="BO68" s="36"/>
      <c r="BP68" s="52">
        <f t="shared" si="139"/>
        <v>0</v>
      </c>
    </row>
    <row r="69" spans="1:68" x14ac:dyDescent="0.3">
      <c r="A69" s="20"/>
      <c r="B69" s="19"/>
      <c r="C69" s="19"/>
      <c r="D69" s="14">
        <f t="shared" ref="D69:D75" si="142">P69+Z69++AJ69+AT69+BD69+BN69</f>
        <v>0</v>
      </c>
      <c r="E69" s="15" t="str">
        <f t="shared" ref="E69:E70" si="143">IF(D69=0,"",RANK(D69,D$58:D$75,0))</f>
        <v/>
      </c>
      <c r="F69" s="15" t="str">
        <f t="shared" ref="F69:F70" si="144">IF(E69=1,"Or",IF(E69=2,"Argent",IF(E69=3,"Bronze","")))</f>
        <v/>
      </c>
      <c r="G69" s="20"/>
      <c r="H69" s="15" t="str">
        <f t="shared" ref="H69:H75" si="145">IF(G69=0,"",IF(COUNTIF(G$58:G$75,"&gt;0")&gt;1,RANK(G69,G$58:G$75,0),IF(G69&gt;=63,1,IF(AND(G69&gt;=60,G69&lt;=62.9),2,3))))</f>
        <v/>
      </c>
      <c r="I69" s="15">
        <f>IF(H69="",0,VLOOKUP(H69,Pointage[#All],2,FALSE)*I$56)</f>
        <v>0</v>
      </c>
      <c r="J69" s="24"/>
      <c r="K69" s="15" t="str">
        <f t="shared" ref="K69:K75" si="146">IF(J69=0,"",IF(COUNTIF(J$58:J$75,"&gt;0")&gt;1,RANK(J69,J$58:J$75,0),IF(J69&gt;=63,1,IF(AND(J69&gt;=60,J69&lt;=62.9),2,3))))</f>
        <v/>
      </c>
      <c r="L69" s="15">
        <f>IF(K69="",0,VLOOKUP(K69,Pointage[#All],2,FALSE)*L$56)</f>
        <v>0</v>
      </c>
      <c r="M69" s="24"/>
      <c r="N69" s="15" t="str">
        <f t="shared" ref="N69:N75" si="147">IF(M69=0,"",IF(COUNTIF(M$58:M$75,"&gt;0")&gt;1,RANK(M69,M$58:M$75,0),IF(M69&gt;=63,1,IF(AND(M69&gt;=60,M69&lt;=62.9),2,3))))</f>
        <v/>
      </c>
      <c r="O69" s="15">
        <f>IF(N69="",0,VLOOKUP(N69,Pointage[#All],2,FALSE)*O$56)</f>
        <v>0</v>
      </c>
      <c r="P69" s="16">
        <f t="shared" ref="P69:P70" si="148">IF(I69="","",I69+L69+O69)</f>
        <v>0</v>
      </c>
      <c r="Q69" s="20"/>
      <c r="R69" s="15" t="str">
        <f t="shared" ref="R69:R75" si="149">IF(Q69=0,"",IF(COUNTIF(Q$58:Q$75,"&gt;0")&gt;1,RANK(Q69,Q$58:Q$75,0),IF(Q69&gt;=63,1,IF(AND(Q69&gt;=60,Q69&lt;=62.9),2,3))))</f>
        <v/>
      </c>
      <c r="S69" s="15">
        <f>IF(R69="",0,VLOOKUP(R69,Pointage[#All],2,FALSE)*S$56)</f>
        <v>0</v>
      </c>
      <c r="T69" s="24"/>
      <c r="U69" s="15" t="str">
        <f t="shared" ref="U69:U75" si="150">IF(T69=0,"",IF(COUNTIF(T$58:T$75,"&gt;0")&gt;1,RANK(T69,T$58:T$75,0),IF(T69&gt;=63,1,IF(AND(T69&gt;=60,T69&lt;=62.9),2,3))))</f>
        <v/>
      </c>
      <c r="V69" s="15">
        <f>IF(U69="",0,VLOOKUP(U69,Pointage[#All],2,FALSE)*V$56)</f>
        <v>0</v>
      </c>
      <c r="W69" s="24"/>
      <c r="X69" s="15" t="str">
        <f t="shared" ref="X69:X75" si="151">IF(W69=0,"",IF(COUNTIF(W$58:W$75,"&gt;0")&gt;1,RANK(W69,W$58:W$75,0),IF(W69&gt;=63,1,IF(AND(W69&gt;=60,W69&lt;=62.9),2,3))))</f>
        <v/>
      </c>
      <c r="Y69" s="15">
        <f>IF(X69="",0,VLOOKUP(X69,Pointage[#All],2,FALSE)*Y$56)</f>
        <v>0</v>
      </c>
      <c r="Z69" s="16">
        <f t="shared" ref="Z69:Z70" si="152">IF(S69="","",S69+V69+Y69)</f>
        <v>0</v>
      </c>
      <c r="AA69" s="20"/>
      <c r="AB69" s="15" t="str">
        <f t="shared" ref="AB69:AB75" si="153">IF(AA69=0,"",IF(COUNTIF(AA$58:AA$75,"&gt;0")&gt;1,RANK(AA69,AA$58:AA$75,0),IF(AA69&gt;=63,1,IF(AND(AA69&gt;=60,AA69&lt;=62.9),2,3))))</f>
        <v/>
      </c>
      <c r="AC69" s="15">
        <f>IF(AB69="",0,VLOOKUP(AB69,Pointage[#All],2,FALSE)*AC$56)</f>
        <v>0</v>
      </c>
      <c r="AD69" s="24"/>
      <c r="AE69" s="15" t="str">
        <f t="shared" ref="AE69:AE75" si="154">IF(AD69=0,"",IF(COUNTIF(AD$58:AD$75,"&gt;0")&gt;1,RANK(AD69,AD$58:AD$75,0),IF(AD69&gt;=63,1,IF(AND(AD69&gt;=60,AD69&lt;=62.9),2,3))))</f>
        <v/>
      </c>
      <c r="AF69" s="15">
        <f>IF(AE69="",0,VLOOKUP(AE69,Pointage[#All],2,FALSE)*AF$56)</f>
        <v>0</v>
      </c>
      <c r="AG69" s="24"/>
      <c r="AH69" s="15" t="str">
        <f t="shared" ref="AH69:AH75" si="155">IF(AG69=0,"",IF(COUNTIF(AG$58:AG$75,"&gt;0")&gt;1,RANK(AG69,AG$58:AG$75,0),IF(AG69&gt;=63,1,IF(AND(AG69&gt;=60,AG69&lt;=62.9),2,3))))</f>
        <v/>
      </c>
      <c r="AI69" s="15">
        <f>IF(AH69="",0,VLOOKUP(AH69,Pointage[#All],2,FALSE)*AI$56)</f>
        <v>0</v>
      </c>
      <c r="AJ69" s="16">
        <f t="shared" ref="AJ69:AJ70" si="156">IF(AC69="","",AC69+AF69+AI69)</f>
        <v>0</v>
      </c>
      <c r="AK69" s="20"/>
      <c r="AL69" s="15" t="str">
        <f t="shared" ref="AL69:AL75" si="157">IF(AK69=0,"",IF(COUNTIF(AK$58:AK$75,"&gt;0")&gt;1,RANK(AK69,AK$58:AK$75,0),IF(AK69&gt;=63,1,IF(AND(AK69&gt;=60,AK69&lt;=62.9),2,3))))</f>
        <v/>
      </c>
      <c r="AM69" s="15">
        <f>IF(AL69="",0,VLOOKUP(AL69,Pointage[#All],2,FALSE)*AM$56)</f>
        <v>0</v>
      </c>
      <c r="AN69" s="24"/>
      <c r="AO69" s="15" t="str">
        <f t="shared" ref="AO69:AO75" si="158">IF(AN69=0,"",IF(COUNTIF(AN$58:AN$75,"&gt;0")&gt;1,RANK(AN69,AN$58:AN$75,0),IF(AN69&gt;=63,1,IF(AND(AN69&gt;=60,AN69&lt;=62.9),2,3))))</f>
        <v/>
      </c>
      <c r="AP69" s="15">
        <f>IF(AO69="",0,VLOOKUP(AO69,Pointage[#All],2,FALSE)*AP$56)</f>
        <v>0</v>
      </c>
      <c r="AQ69" s="24"/>
      <c r="AR69" s="15" t="str">
        <f t="shared" ref="AR69:AR75" si="159">IF(AQ69=0,"",IF(COUNTIF(AQ$58:AQ$75,"&gt;0")&gt;1,RANK(AQ69,AQ$58:AQ$75,0),IF(AQ69&gt;=63,1,IF(AND(AQ69&gt;=60,AQ69&lt;=62.9),2,3))))</f>
        <v/>
      </c>
      <c r="AS69" s="15">
        <f>IF(AR69="",0,VLOOKUP(AR69,Pointage[#All],2,FALSE)*AS$56)</f>
        <v>0</v>
      </c>
      <c r="AT69" s="16">
        <f t="shared" ref="AT69:AT75" si="160">IF(AM69="","",AM69+AP69+AS69)</f>
        <v>0</v>
      </c>
      <c r="AU69" s="20"/>
      <c r="AV69" s="15" t="str">
        <f t="shared" ref="AV69:AV75" si="161">IF(AU69=0,"",IF(COUNTIF(AU$58:AU$75,"&gt;0")&gt;1,RANK(AU69,AU$58:AU$75,0),IF(AU69&gt;=63,1,IF(AND(AU69&gt;=60,AU69&lt;=62.9),2,3))))</f>
        <v/>
      </c>
      <c r="AW69" s="15">
        <f>IF(AV69="",0,VLOOKUP(AV69,Pointage[#All],2,FALSE)*AW$56)</f>
        <v>0</v>
      </c>
      <c r="AX69" s="24"/>
      <c r="AY69" s="15" t="str">
        <f t="shared" ref="AY69:AY75" si="162">IF(AX69=0,"",IF(COUNTIF(AX$58:AX$75,"&gt;0")&gt;1,RANK(AX69,AX$58:AX$75,0),IF(AX69&gt;=63,1,IF(AND(AX69&gt;=60,AX69&lt;=62.9),2,3))))</f>
        <v/>
      </c>
      <c r="AZ69" s="15">
        <f>IF(AY69="",0,VLOOKUP(AY69,Pointage[#All],2,FALSE)*AZ$56)</f>
        <v>0</v>
      </c>
      <c r="BA69" s="24"/>
      <c r="BB69" s="15" t="str">
        <f t="shared" ref="BB69:BB75" si="163">IF(BA69=0,"",IF(COUNTIF(BA$58:BA$75,"&gt;0")&gt;1,RANK(BA69,BA$58:BA$75,0),IF(BA69&gt;=63,1,IF(AND(BA69&gt;=60,BA69&lt;=62.9),2,3))))</f>
        <v/>
      </c>
      <c r="BC69" s="15">
        <f>IF(BB69="",0,VLOOKUP(BB69,Pointage[#All],2,FALSE)*BC$56)</f>
        <v>0</v>
      </c>
      <c r="BD69" s="16">
        <f t="shared" ref="BD69:BD75" si="164">IF(AW69="","",AW69+AZ69+BC69)</f>
        <v>0</v>
      </c>
      <c r="BE69" s="20"/>
      <c r="BF69" s="15" t="str">
        <f t="shared" ref="BF69:BF75" si="165">IF(BE69=0,"",IF(COUNTIF(BE$58:BE$75,"&gt;0")&gt;1,RANK(BE69,BE$58:BE$75,0),IF(BE69&gt;=63,1,IF(AND(BE69&gt;=60,BE69&lt;=62.9),2,3))))</f>
        <v/>
      </c>
      <c r="BG69" s="15">
        <f>IF(BF69="",0,VLOOKUP(BF69,Pointage[#All],2,FALSE)*BG$56)</f>
        <v>0</v>
      </c>
      <c r="BH69" s="24"/>
      <c r="BI69" s="15" t="str">
        <f t="shared" ref="BI69:BI75" si="166">IF(BH69=0,"",IF(COUNTIF(BH$58:BH$75,"&gt;0")&gt;1,RANK(BH69,BH$58:BH$75,0),IF(BH69&gt;=63,1,IF(AND(BH69&gt;=60,BH69&lt;=62.9),2,3))))</f>
        <v/>
      </c>
      <c r="BJ69" s="15">
        <f>IF(BI69="",0,VLOOKUP(BI69,Pointage[#All],2,FALSE)*BJ$56)</f>
        <v>0</v>
      </c>
      <c r="BK69" s="24"/>
      <c r="BL69" s="15" t="str">
        <f t="shared" ref="BL69:BL75" si="167">IF(BK69=0,"",IF(COUNTIF(BK$58:BK$75,"&gt;0")&gt;1,RANK(BK69,BK$58:BK$75,0),IF(BK69&gt;=63,1,IF(AND(BK69&gt;=60,BK69&lt;=62.9),2,3))))</f>
        <v/>
      </c>
      <c r="BM69" s="15">
        <f>IF(BL69="",0,VLOOKUP(BL69,Pointage[#All],2,FALSE)*BM$56)</f>
        <v>0</v>
      </c>
      <c r="BN69" s="16">
        <f t="shared" ref="BN69:BN75" si="168">IF(BG69="","",BG69+BJ69+BM69)*1.25</f>
        <v>0</v>
      </c>
      <c r="BO69" s="36"/>
      <c r="BP69" s="52">
        <f t="shared" ref="BP69:BP86" si="169">BE69+BH69+BK69</f>
        <v>0</v>
      </c>
    </row>
    <row r="70" spans="1:68" x14ac:dyDescent="0.3">
      <c r="A70" s="20"/>
      <c r="B70" s="19"/>
      <c r="C70" s="19"/>
      <c r="D70" s="14">
        <f t="shared" si="142"/>
        <v>0</v>
      </c>
      <c r="E70" s="15" t="str">
        <f t="shared" si="143"/>
        <v/>
      </c>
      <c r="F70" s="15" t="str">
        <f t="shared" si="144"/>
        <v/>
      </c>
      <c r="G70" s="20"/>
      <c r="H70" s="15" t="str">
        <f t="shared" si="145"/>
        <v/>
      </c>
      <c r="I70" s="15">
        <f>IF(H70="",0,VLOOKUP(H70,Pointage[#All],2,FALSE)*I$56)</f>
        <v>0</v>
      </c>
      <c r="J70" s="24"/>
      <c r="K70" s="15" t="str">
        <f t="shared" si="146"/>
        <v/>
      </c>
      <c r="L70" s="15">
        <f>IF(K70="",0,VLOOKUP(K70,Pointage[#All],2,FALSE)*L$56)</f>
        <v>0</v>
      </c>
      <c r="M70" s="24"/>
      <c r="N70" s="15" t="str">
        <f t="shared" si="147"/>
        <v/>
      </c>
      <c r="O70" s="15">
        <f>IF(N70="",0,VLOOKUP(N70,Pointage[#All],2,FALSE)*O$56)</f>
        <v>0</v>
      </c>
      <c r="P70" s="16">
        <f t="shared" si="148"/>
        <v>0</v>
      </c>
      <c r="Q70" s="20"/>
      <c r="R70" s="15" t="str">
        <f t="shared" si="149"/>
        <v/>
      </c>
      <c r="S70" s="15">
        <f>IF(R70="",0,VLOOKUP(R70,Pointage[#All],2,FALSE)*S$56)</f>
        <v>0</v>
      </c>
      <c r="T70" s="24"/>
      <c r="U70" s="15" t="str">
        <f t="shared" si="150"/>
        <v/>
      </c>
      <c r="V70" s="15">
        <f>IF(U70="",0,VLOOKUP(U70,Pointage[#All],2,FALSE)*V$56)</f>
        <v>0</v>
      </c>
      <c r="W70" s="24"/>
      <c r="X70" s="15" t="str">
        <f t="shared" si="151"/>
        <v/>
      </c>
      <c r="Y70" s="15">
        <f>IF(X70="",0,VLOOKUP(X70,Pointage[#All],2,FALSE)*Y$56)</f>
        <v>0</v>
      </c>
      <c r="Z70" s="16">
        <f t="shared" si="152"/>
        <v>0</v>
      </c>
      <c r="AA70" s="20"/>
      <c r="AB70" s="15" t="str">
        <f t="shared" si="153"/>
        <v/>
      </c>
      <c r="AC70" s="15">
        <f>IF(AB70="",0,VLOOKUP(AB70,Pointage[#All],2,FALSE)*AC$56)</f>
        <v>0</v>
      </c>
      <c r="AD70" s="24"/>
      <c r="AE70" s="15" t="str">
        <f t="shared" si="154"/>
        <v/>
      </c>
      <c r="AF70" s="15">
        <f>IF(AE70="",0,VLOOKUP(AE70,Pointage[#All],2,FALSE)*AF$56)</f>
        <v>0</v>
      </c>
      <c r="AG70" s="24"/>
      <c r="AH70" s="15" t="str">
        <f t="shared" si="155"/>
        <v/>
      </c>
      <c r="AI70" s="15">
        <f>IF(AH70="",0,VLOOKUP(AH70,Pointage[#All],2,FALSE)*AI$56)</f>
        <v>0</v>
      </c>
      <c r="AJ70" s="16">
        <f t="shared" si="156"/>
        <v>0</v>
      </c>
      <c r="AK70" s="20"/>
      <c r="AL70" s="15" t="str">
        <f t="shared" si="157"/>
        <v/>
      </c>
      <c r="AM70" s="15">
        <f>IF(AL70="",0,VLOOKUP(AL70,Pointage[#All],2,FALSE)*AM$56)</f>
        <v>0</v>
      </c>
      <c r="AN70" s="24"/>
      <c r="AO70" s="15" t="str">
        <f t="shared" si="158"/>
        <v/>
      </c>
      <c r="AP70" s="15">
        <f>IF(AO70="",0,VLOOKUP(AO70,Pointage[#All],2,FALSE)*AP$56)</f>
        <v>0</v>
      </c>
      <c r="AQ70" s="24"/>
      <c r="AR70" s="15" t="str">
        <f t="shared" si="159"/>
        <v/>
      </c>
      <c r="AS70" s="15">
        <f>IF(AR70="",0,VLOOKUP(AR70,Pointage[#All],2,FALSE)*AS$56)</f>
        <v>0</v>
      </c>
      <c r="AT70" s="16">
        <f t="shared" si="160"/>
        <v>0</v>
      </c>
      <c r="AU70" s="20"/>
      <c r="AV70" s="15" t="str">
        <f t="shared" si="161"/>
        <v/>
      </c>
      <c r="AW70" s="15">
        <f>IF(AV70="",0,VLOOKUP(AV70,Pointage[#All],2,FALSE)*AW$56)</f>
        <v>0</v>
      </c>
      <c r="AX70" s="24"/>
      <c r="AY70" s="15" t="str">
        <f t="shared" si="162"/>
        <v/>
      </c>
      <c r="AZ70" s="15">
        <f>IF(AY70="",0,VLOOKUP(AY70,Pointage[#All],2,FALSE)*AZ$56)</f>
        <v>0</v>
      </c>
      <c r="BA70" s="24"/>
      <c r="BB70" s="15" t="str">
        <f t="shared" si="163"/>
        <v/>
      </c>
      <c r="BC70" s="15">
        <f>IF(BB70="",0,VLOOKUP(BB70,Pointage[#All],2,FALSE)*BC$56)</f>
        <v>0</v>
      </c>
      <c r="BD70" s="16">
        <f t="shared" si="164"/>
        <v>0</v>
      </c>
      <c r="BE70" s="20"/>
      <c r="BF70" s="15" t="str">
        <f t="shared" si="165"/>
        <v/>
      </c>
      <c r="BG70" s="15">
        <f>IF(BF70="",0,VLOOKUP(BF70,Pointage[#All],2,FALSE)*BG$56)</f>
        <v>0</v>
      </c>
      <c r="BH70" s="24"/>
      <c r="BI70" s="15" t="str">
        <f t="shared" si="166"/>
        <v/>
      </c>
      <c r="BJ70" s="15">
        <f>IF(BI70="",0,VLOOKUP(BI70,Pointage[#All],2,FALSE)*BJ$56)</f>
        <v>0</v>
      </c>
      <c r="BK70" s="24"/>
      <c r="BL70" s="15" t="str">
        <f t="shared" si="167"/>
        <v/>
      </c>
      <c r="BM70" s="15">
        <f>IF(BL70="",0,VLOOKUP(BL70,Pointage[#All],2,FALSE)*BM$56)</f>
        <v>0</v>
      </c>
      <c r="BN70" s="16">
        <f t="shared" si="168"/>
        <v>0</v>
      </c>
      <c r="BO70" s="36"/>
      <c r="BP70" s="52">
        <f t="shared" si="169"/>
        <v>0</v>
      </c>
    </row>
    <row r="71" spans="1:68" x14ac:dyDescent="0.3">
      <c r="A71" s="20"/>
      <c r="B71" s="19"/>
      <c r="C71" s="19"/>
      <c r="D71" s="14">
        <f t="shared" si="142"/>
        <v>0</v>
      </c>
      <c r="E71" s="15" t="str">
        <f t="shared" ref="E71:E75" si="170">IF(D71=0,"",RANK(D71,D$58:D$75,0))</f>
        <v/>
      </c>
      <c r="F71" s="15" t="str">
        <f t="shared" ref="F71:F75" si="171">IF(E71=1,"Or",IF(E71=2,"Argent",IF(E71=3,"Bronze","")))</f>
        <v/>
      </c>
      <c r="G71" s="20"/>
      <c r="H71" s="15" t="str">
        <f t="shared" si="145"/>
        <v/>
      </c>
      <c r="I71" s="15">
        <f>IF(H71="",0,VLOOKUP(H71,Pointage[#All],2,FALSE)*I$56)</f>
        <v>0</v>
      </c>
      <c r="J71" s="24"/>
      <c r="K71" s="15" t="str">
        <f t="shared" si="146"/>
        <v/>
      </c>
      <c r="L71" s="15">
        <f>IF(K71="",0,VLOOKUP(K71,Pointage[#All],2,FALSE)*L$56)</f>
        <v>0</v>
      </c>
      <c r="M71" s="24"/>
      <c r="N71" s="15" t="str">
        <f t="shared" si="147"/>
        <v/>
      </c>
      <c r="O71" s="15">
        <f>IF(N71="",0,VLOOKUP(N71,Pointage[#All],2,FALSE)*O$56)</f>
        <v>0</v>
      </c>
      <c r="P71" s="16">
        <f t="shared" ref="P71:P75" si="172">IF(I71="","",I71+L71+O71)</f>
        <v>0</v>
      </c>
      <c r="Q71" s="20"/>
      <c r="R71" s="15" t="str">
        <f t="shared" si="149"/>
        <v/>
      </c>
      <c r="S71" s="15">
        <f>IF(R71="",0,VLOOKUP(R71,Pointage[#All],2,FALSE)*S$56)</f>
        <v>0</v>
      </c>
      <c r="T71" s="24"/>
      <c r="U71" s="15" t="str">
        <f t="shared" si="150"/>
        <v/>
      </c>
      <c r="V71" s="15">
        <f>IF(U71="",0,VLOOKUP(U71,Pointage[#All],2,FALSE)*V$56)</f>
        <v>0</v>
      </c>
      <c r="W71" s="24"/>
      <c r="X71" s="15" t="str">
        <f t="shared" si="151"/>
        <v/>
      </c>
      <c r="Y71" s="15">
        <f>IF(X71="",0,VLOOKUP(X71,Pointage[#All],2,FALSE)*Y$56)</f>
        <v>0</v>
      </c>
      <c r="Z71" s="16">
        <f t="shared" ref="Z71:Z75" si="173">IF(S71="","",S71+V71+Y71)</f>
        <v>0</v>
      </c>
      <c r="AA71" s="20"/>
      <c r="AB71" s="15" t="str">
        <f t="shared" si="153"/>
        <v/>
      </c>
      <c r="AC71" s="15">
        <f>IF(AB71="",0,VLOOKUP(AB71,Pointage[#All],2,FALSE)*AC$56)</f>
        <v>0</v>
      </c>
      <c r="AD71" s="24"/>
      <c r="AE71" s="15" t="str">
        <f t="shared" si="154"/>
        <v/>
      </c>
      <c r="AF71" s="15">
        <f>IF(AE71="",0,VLOOKUP(AE71,Pointage[#All],2,FALSE)*AF$56)</f>
        <v>0</v>
      </c>
      <c r="AG71" s="24"/>
      <c r="AH71" s="15" t="str">
        <f t="shared" si="155"/>
        <v/>
      </c>
      <c r="AI71" s="15">
        <f>IF(AH71="",0,VLOOKUP(AH71,Pointage[#All],2,FALSE)*AI$56)</f>
        <v>0</v>
      </c>
      <c r="AJ71" s="16">
        <f t="shared" ref="AJ71:AJ75" si="174">IF(AC71="","",AC71+AF71+AI71)</f>
        <v>0</v>
      </c>
      <c r="AK71" s="20"/>
      <c r="AL71" s="15" t="str">
        <f t="shared" si="157"/>
        <v/>
      </c>
      <c r="AM71" s="15">
        <f>IF(AL71="",0,VLOOKUP(AL71,Pointage[#All],2,FALSE)*AM$56)</f>
        <v>0</v>
      </c>
      <c r="AN71" s="24"/>
      <c r="AO71" s="15" t="str">
        <f t="shared" si="158"/>
        <v/>
      </c>
      <c r="AP71" s="15">
        <f>IF(AO71="",0,VLOOKUP(AO71,Pointage[#All],2,FALSE)*AP$56)</f>
        <v>0</v>
      </c>
      <c r="AQ71" s="24"/>
      <c r="AR71" s="15" t="str">
        <f t="shared" si="159"/>
        <v/>
      </c>
      <c r="AS71" s="15">
        <f>IF(AR71="",0,VLOOKUP(AR71,Pointage[#All],2,FALSE)*AS$56)</f>
        <v>0</v>
      </c>
      <c r="AT71" s="16">
        <f t="shared" si="160"/>
        <v>0</v>
      </c>
      <c r="AU71" s="20"/>
      <c r="AV71" s="15" t="str">
        <f t="shared" si="161"/>
        <v/>
      </c>
      <c r="AW71" s="15">
        <f>IF(AV71="",0,VLOOKUP(AV71,Pointage[#All],2,FALSE)*AW$56)</f>
        <v>0</v>
      </c>
      <c r="AX71" s="24"/>
      <c r="AY71" s="15" t="str">
        <f t="shared" si="162"/>
        <v/>
      </c>
      <c r="AZ71" s="15">
        <f>IF(AY71="",0,VLOOKUP(AY71,Pointage[#All],2,FALSE)*AZ$56)</f>
        <v>0</v>
      </c>
      <c r="BA71" s="24"/>
      <c r="BB71" s="15" t="str">
        <f t="shared" si="163"/>
        <v/>
      </c>
      <c r="BC71" s="15">
        <f>IF(BB71="",0,VLOOKUP(BB71,Pointage[#All],2,FALSE)*BC$56)</f>
        <v>0</v>
      </c>
      <c r="BD71" s="16">
        <f t="shared" si="164"/>
        <v>0</v>
      </c>
      <c r="BE71" s="20"/>
      <c r="BF71" s="15" t="str">
        <f t="shared" si="165"/>
        <v/>
      </c>
      <c r="BG71" s="15">
        <f>IF(BF71="",0,VLOOKUP(BF71,Pointage[#All],2,FALSE)*BG$56)</f>
        <v>0</v>
      </c>
      <c r="BH71" s="24"/>
      <c r="BI71" s="15" t="str">
        <f t="shared" si="166"/>
        <v/>
      </c>
      <c r="BJ71" s="15">
        <f>IF(BI71="",0,VLOOKUP(BI71,Pointage[#All],2,FALSE)*BJ$56)</f>
        <v>0</v>
      </c>
      <c r="BK71" s="24"/>
      <c r="BL71" s="15" t="str">
        <f t="shared" si="167"/>
        <v/>
      </c>
      <c r="BM71" s="15">
        <f>IF(BL71="",0,VLOOKUP(BL71,Pointage[#All],2,FALSE)*BM$56)</f>
        <v>0</v>
      </c>
      <c r="BN71" s="16">
        <f t="shared" si="168"/>
        <v>0</v>
      </c>
      <c r="BO71" s="36"/>
      <c r="BP71" s="52">
        <f t="shared" si="169"/>
        <v>0</v>
      </c>
    </row>
    <row r="72" spans="1:68" x14ac:dyDescent="0.3">
      <c r="A72" s="20"/>
      <c r="B72" s="19"/>
      <c r="C72" s="19"/>
      <c r="D72" s="14">
        <f t="shared" si="142"/>
        <v>0</v>
      </c>
      <c r="E72" s="15" t="str">
        <f t="shared" si="170"/>
        <v/>
      </c>
      <c r="F72" s="15" t="str">
        <f t="shared" si="171"/>
        <v/>
      </c>
      <c r="G72" s="20"/>
      <c r="H72" s="15" t="str">
        <f t="shared" si="145"/>
        <v/>
      </c>
      <c r="I72" s="15">
        <f>IF(H72="",0,VLOOKUP(H72,Pointage[#All],2,FALSE)*I$56)</f>
        <v>0</v>
      </c>
      <c r="J72" s="24"/>
      <c r="K72" s="15" t="str">
        <f t="shared" si="146"/>
        <v/>
      </c>
      <c r="L72" s="15">
        <f>IF(K72="",0,VLOOKUP(K72,Pointage[#All],2,FALSE)*L$56)</f>
        <v>0</v>
      </c>
      <c r="M72" s="24"/>
      <c r="N72" s="15" t="str">
        <f t="shared" si="147"/>
        <v/>
      </c>
      <c r="O72" s="15">
        <f>IF(N72="",0,VLOOKUP(N72,Pointage[#All],2,FALSE)*O$56)</f>
        <v>0</v>
      </c>
      <c r="P72" s="16">
        <f t="shared" si="172"/>
        <v>0</v>
      </c>
      <c r="Q72" s="20"/>
      <c r="R72" s="15" t="str">
        <f t="shared" si="149"/>
        <v/>
      </c>
      <c r="S72" s="15">
        <f>IF(R72="",0,VLOOKUP(R72,Pointage[#All],2,FALSE)*S$56)</f>
        <v>0</v>
      </c>
      <c r="T72" s="24"/>
      <c r="U72" s="15" t="str">
        <f t="shared" si="150"/>
        <v/>
      </c>
      <c r="V72" s="15">
        <f>IF(U72="",0,VLOOKUP(U72,Pointage[#All],2,FALSE)*V$56)</f>
        <v>0</v>
      </c>
      <c r="W72" s="24"/>
      <c r="X72" s="15" t="str">
        <f t="shared" si="151"/>
        <v/>
      </c>
      <c r="Y72" s="15">
        <f>IF(X72="",0,VLOOKUP(X72,Pointage[#All],2,FALSE)*Y$56)</f>
        <v>0</v>
      </c>
      <c r="Z72" s="16">
        <f t="shared" si="173"/>
        <v>0</v>
      </c>
      <c r="AA72" s="20"/>
      <c r="AB72" s="15" t="str">
        <f t="shared" si="153"/>
        <v/>
      </c>
      <c r="AC72" s="15">
        <f>IF(AB72="",0,VLOOKUP(AB72,Pointage[#All],2,FALSE)*AC$56)</f>
        <v>0</v>
      </c>
      <c r="AD72" s="24"/>
      <c r="AE72" s="15" t="str">
        <f t="shared" si="154"/>
        <v/>
      </c>
      <c r="AF72" s="15">
        <f>IF(AE72="",0,VLOOKUP(AE72,Pointage[#All],2,FALSE)*AF$56)</f>
        <v>0</v>
      </c>
      <c r="AG72" s="24"/>
      <c r="AH72" s="15" t="str">
        <f t="shared" si="155"/>
        <v/>
      </c>
      <c r="AI72" s="15">
        <f>IF(AH72="",0,VLOOKUP(AH72,Pointage[#All],2,FALSE)*AI$56)</f>
        <v>0</v>
      </c>
      <c r="AJ72" s="16">
        <f t="shared" si="174"/>
        <v>0</v>
      </c>
      <c r="AK72" s="20"/>
      <c r="AL72" s="15" t="str">
        <f t="shared" si="157"/>
        <v/>
      </c>
      <c r="AM72" s="15">
        <f>IF(AL72="",0,VLOOKUP(AL72,Pointage[#All],2,FALSE)*AM$56)</f>
        <v>0</v>
      </c>
      <c r="AN72" s="24"/>
      <c r="AO72" s="15" t="str">
        <f t="shared" si="158"/>
        <v/>
      </c>
      <c r="AP72" s="15">
        <f>IF(AO72="",0,VLOOKUP(AO72,Pointage[#All],2,FALSE)*AP$56)</f>
        <v>0</v>
      </c>
      <c r="AQ72" s="24"/>
      <c r="AR72" s="15" t="str">
        <f t="shared" si="159"/>
        <v/>
      </c>
      <c r="AS72" s="15">
        <f>IF(AR72="",0,VLOOKUP(AR72,Pointage[#All],2,FALSE)*AS$56)</f>
        <v>0</v>
      </c>
      <c r="AT72" s="16">
        <f t="shared" si="160"/>
        <v>0</v>
      </c>
      <c r="AU72" s="20"/>
      <c r="AV72" s="15" t="str">
        <f t="shared" si="161"/>
        <v/>
      </c>
      <c r="AW72" s="15">
        <f>IF(AV72="",0,VLOOKUP(AV72,Pointage[#All],2,FALSE)*AW$56)</f>
        <v>0</v>
      </c>
      <c r="AX72" s="24"/>
      <c r="AY72" s="15" t="str">
        <f t="shared" si="162"/>
        <v/>
      </c>
      <c r="AZ72" s="15">
        <f>IF(AY72="",0,VLOOKUP(AY72,Pointage[#All],2,FALSE)*AZ$56)</f>
        <v>0</v>
      </c>
      <c r="BA72" s="24"/>
      <c r="BB72" s="15" t="str">
        <f t="shared" si="163"/>
        <v/>
      </c>
      <c r="BC72" s="15">
        <f>IF(BB72="",0,VLOOKUP(BB72,Pointage[#All],2,FALSE)*BC$56)</f>
        <v>0</v>
      </c>
      <c r="BD72" s="16">
        <f t="shared" si="164"/>
        <v>0</v>
      </c>
      <c r="BE72" s="20"/>
      <c r="BF72" s="15" t="str">
        <f t="shared" si="165"/>
        <v/>
      </c>
      <c r="BG72" s="15">
        <f>IF(BF72="",0,VLOOKUP(BF72,Pointage[#All],2,FALSE)*BG$56)</f>
        <v>0</v>
      </c>
      <c r="BH72" s="24"/>
      <c r="BI72" s="15" t="str">
        <f t="shared" si="166"/>
        <v/>
      </c>
      <c r="BJ72" s="15">
        <f>IF(BI72="",0,VLOOKUP(BI72,Pointage[#All],2,FALSE)*BJ$56)</f>
        <v>0</v>
      </c>
      <c r="BK72" s="24"/>
      <c r="BL72" s="15" t="str">
        <f t="shared" si="167"/>
        <v/>
      </c>
      <c r="BM72" s="15">
        <f>IF(BL72="",0,VLOOKUP(BL72,Pointage[#All],2,FALSE)*BM$56)</f>
        <v>0</v>
      </c>
      <c r="BN72" s="16">
        <f t="shared" si="168"/>
        <v>0</v>
      </c>
      <c r="BO72" s="36"/>
      <c r="BP72" s="52">
        <f t="shared" si="169"/>
        <v>0</v>
      </c>
    </row>
    <row r="73" spans="1:68" x14ac:dyDescent="0.3">
      <c r="A73" s="23"/>
      <c r="B73" s="19"/>
      <c r="C73" s="19"/>
      <c r="D73" s="14">
        <f t="shared" si="142"/>
        <v>0</v>
      </c>
      <c r="E73" s="15" t="str">
        <f t="shared" ref="E73" si="175">IF(D73=0,"",RANK(D73,D$58:D$75,0))</f>
        <v/>
      </c>
      <c r="F73" s="15" t="str">
        <f t="shared" ref="F73" si="176">IF(E73=1,"Or",IF(E73=2,"Argent",IF(E73=3,"Bronze","")))</f>
        <v/>
      </c>
      <c r="G73" s="20"/>
      <c r="H73" s="15" t="str">
        <f t="shared" si="145"/>
        <v/>
      </c>
      <c r="I73" s="15">
        <f>IF(H73="",0,VLOOKUP(H73,Pointage[#All],2,FALSE)*I$56)</f>
        <v>0</v>
      </c>
      <c r="J73" s="24"/>
      <c r="K73" s="15" t="str">
        <f t="shared" si="146"/>
        <v/>
      </c>
      <c r="L73" s="15">
        <f>IF(K73="",0,VLOOKUP(K73,Pointage[#All],2,FALSE)*L$56)</f>
        <v>0</v>
      </c>
      <c r="M73" s="24"/>
      <c r="N73" s="15" t="str">
        <f t="shared" si="147"/>
        <v/>
      </c>
      <c r="O73" s="15">
        <f>IF(N73="",0,VLOOKUP(N73,Pointage[#All],2,FALSE)*O$56)</f>
        <v>0</v>
      </c>
      <c r="P73" s="16">
        <f t="shared" si="172"/>
        <v>0</v>
      </c>
      <c r="Q73" s="20"/>
      <c r="R73" s="15" t="str">
        <f t="shared" si="149"/>
        <v/>
      </c>
      <c r="S73" s="15">
        <f>IF(R73="",0,VLOOKUP(R73,Pointage[#All],2,FALSE)*S$56)</f>
        <v>0</v>
      </c>
      <c r="T73" s="24"/>
      <c r="U73" s="15" t="str">
        <f t="shared" si="150"/>
        <v/>
      </c>
      <c r="V73" s="15">
        <f>IF(U73="",0,VLOOKUP(U73,Pointage[#All],2,FALSE)*V$56)</f>
        <v>0</v>
      </c>
      <c r="W73" s="24"/>
      <c r="X73" s="15" t="str">
        <f t="shared" si="151"/>
        <v/>
      </c>
      <c r="Y73" s="15">
        <f>IF(X73="",0,VLOOKUP(X73,Pointage[#All],2,FALSE)*Y$56)</f>
        <v>0</v>
      </c>
      <c r="Z73" s="16">
        <f t="shared" si="173"/>
        <v>0</v>
      </c>
      <c r="AA73" s="20"/>
      <c r="AB73" s="15" t="str">
        <f t="shared" si="153"/>
        <v/>
      </c>
      <c r="AC73" s="15">
        <f>IF(AB73="",0,VLOOKUP(AB73,Pointage[#All],2,FALSE)*AC$56)</f>
        <v>0</v>
      </c>
      <c r="AD73" s="24"/>
      <c r="AE73" s="15" t="str">
        <f t="shared" si="154"/>
        <v/>
      </c>
      <c r="AF73" s="15">
        <f>IF(AE73="",0,VLOOKUP(AE73,Pointage[#All],2,FALSE)*AF$56)</f>
        <v>0</v>
      </c>
      <c r="AG73" s="24"/>
      <c r="AH73" s="15" t="str">
        <f t="shared" si="155"/>
        <v/>
      </c>
      <c r="AI73" s="15">
        <f>IF(AH73="",0,VLOOKUP(AH73,Pointage[#All],2,FALSE)*AI$56)</f>
        <v>0</v>
      </c>
      <c r="AJ73" s="16">
        <f t="shared" si="174"/>
        <v>0</v>
      </c>
      <c r="AK73" s="20"/>
      <c r="AL73" s="15" t="str">
        <f t="shared" si="157"/>
        <v/>
      </c>
      <c r="AM73" s="15">
        <f>IF(AL73="",0,VLOOKUP(AL73,Pointage[#All],2,FALSE)*AM$56)</f>
        <v>0</v>
      </c>
      <c r="AN73" s="24"/>
      <c r="AO73" s="15" t="str">
        <f t="shared" si="158"/>
        <v/>
      </c>
      <c r="AP73" s="15">
        <f>IF(AO73="",0,VLOOKUP(AO73,Pointage[#All],2,FALSE)*AP$56)</f>
        <v>0</v>
      </c>
      <c r="AQ73" s="24"/>
      <c r="AR73" s="15" t="str">
        <f t="shared" si="159"/>
        <v/>
      </c>
      <c r="AS73" s="15">
        <f>IF(AR73="",0,VLOOKUP(AR73,Pointage[#All],2,FALSE)*AS$56)</f>
        <v>0</v>
      </c>
      <c r="AT73" s="16">
        <f t="shared" si="160"/>
        <v>0</v>
      </c>
      <c r="AU73" s="20"/>
      <c r="AV73" s="15" t="str">
        <f t="shared" si="161"/>
        <v/>
      </c>
      <c r="AW73" s="15">
        <f>IF(AV73="",0,VLOOKUP(AV73,Pointage[#All],2,FALSE)*AW$56)</f>
        <v>0</v>
      </c>
      <c r="AX73" s="24"/>
      <c r="AY73" s="15" t="str">
        <f t="shared" si="162"/>
        <v/>
      </c>
      <c r="AZ73" s="15">
        <f>IF(AY73="",0,VLOOKUP(AY73,Pointage[#All],2,FALSE)*AZ$56)</f>
        <v>0</v>
      </c>
      <c r="BA73" s="24"/>
      <c r="BB73" s="15" t="str">
        <f t="shared" si="163"/>
        <v/>
      </c>
      <c r="BC73" s="15">
        <f>IF(BB73="",0,VLOOKUP(BB73,Pointage[#All],2,FALSE)*BC$56)</f>
        <v>0</v>
      </c>
      <c r="BD73" s="16">
        <f t="shared" si="164"/>
        <v>0</v>
      </c>
      <c r="BE73" s="20"/>
      <c r="BF73" s="15" t="str">
        <f t="shared" si="165"/>
        <v/>
      </c>
      <c r="BG73" s="15">
        <f>IF(BF73="",0,VLOOKUP(BF73,Pointage[#All],2,FALSE)*BG$56)</f>
        <v>0</v>
      </c>
      <c r="BH73" s="24"/>
      <c r="BI73" s="15" t="str">
        <f t="shared" si="166"/>
        <v/>
      </c>
      <c r="BJ73" s="15">
        <f>IF(BI73="",0,VLOOKUP(BI73,Pointage[#All],2,FALSE)*BJ$56)</f>
        <v>0</v>
      </c>
      <c r="BK73" s="24"/>
      <c r="BL73" s="15" t="str">
        <f t="shared" si="167"/>
        <v/>
      </c>
      <c r="BM73" s="15">
        <f>IF(BL73="",0,VLOOKUP(BL73,Pointage[#All],2,FALSE)*BM$56)</f>
        <v>0</v>
      </c>
      <c r="BN73" s="16">
        <f t="shared" si="168"/>
        <v>0</v>
      </c>
      <c r="BO73" s="36"/>
      <c r="BP73" s="52">
        <f t="shared" si="169"/>
        <v>0</v>
      </c>
    </row>
    <row r="74" spans="1:68" x14ac:dyDescent="0.3">
      <c r="A74" s="23"/>
      <c r="B74" s="19"/>
      <c r="C74" s="19"/>
      <c r="D74" s="14">
        <f t="shared" si="142"/>
        <v>0</v>
      </c>
      <c r="E74" s="15" t="str">
        <f t="shared" si="170"/>
        <v/>
      </c>
      <c r="F74" s="15" t="str">
        <f t="shared" si="171"/>
        <v/>
      </c>
      <c r="G74" s="20"/>
      <c r="H74" s="15" t="str">
        <f t="shared" si="145"/>
        <v/>
      </c>
      <c r="I74" s="15">
        <f>IF(H74="",0,VLOOKUP(H74,Pointage[#All],2,FALSE)*I$56)</f>
        <v>0</v>
      </c>
      <c r="J74" s="24"/>
      <c r="K74" s="15" t="str">
        <f t="shared" si="146"/>
        <v/>
      </c>
      <c r="L74" s="15">
        <f>IF(K74="",0,VLOOKUP(K74,Pointage[#All],2,FALSE)*L$56)</f>
        <v>0</v>
      </c>
      <c r="M74" s="24"/>
      <c r="N74" s="15" t="str">
        <f t="shared" si="147"/>
        <v/>
      </c>
      <c r="O74" s="15">
        <f>IF(N74="",0,VLOOKUP(N74,Pointage[#All],2,FALSE)*O$56)</f>
        <v>0</v>
      </c>
      <c r="P74" s="16">
        <f t="shared" si="172"/>
        <v>0</v>
      </c>
      <c r="Q74" s="20"/>
      <c r="R74" s="15" t="str">
        <f t="shared" si="149"/>
        <v/>
      </c>
      <c r="S74" s="15">
        <f>IF(R74="",0,VLOOKUP(R74,Pointage[#All],2,FALSE)*S$56)</f>
        <v>0</v>
      </c>
      <c r="T74" s="24"/>
      <c r="U74" s="15" t="str">
        <f t="shared" si="150"/>
        <v/>
      </c>
      <c r="V74" s="15">
        <f>IF(U74="",0,VLOOKUP(U74,Pointage[#All],2,FALSE)*V$56)</f>
        <v>0</v>
      </c>
      <c r="W74" s="24"/>
      <c r="X74" s="15" t="str">
        <f t="shared" si="151"/>
        <v/>
      </c>
      <c r="Y74" s="15">
        <f>IF(X74="",0,VLOOKUP(X74,Pointage[#All],2,FALSE)*Y$56)</f>
        <v>0</v>
      </c>
      <c r="Z74" s="16">
        <f t="shared" si="173"/>
        <v>0</v>
      </c>
      <c r="AA74" s="20"/>
      <c r="AB74" s="15" t="str">
        <f t="shared" si="153"/>
        <v/>
      </c>
      <c r="AC74" s="15">
        <f>IF(AB74="",0,VLOOKUP(AB74,Pointage[#All],2,FALSE)*AC$56)</f>
        <v>0</v>
      </c>
      <c r="AD74" s="24"/>
      <c r="AE74" s="15" t="str">
        <f t="shared" si="154"/>
        <v/>
      </c>
      <c r="AF74" s="15">
        <f>IF(AE74="",0,VLOOKUP(AE74,Pointage[#All],2,FALSE)*AF$56)</f>
        <v>0</v>
      </c>
      <c r="AG74" s="24"/>
      <c r="AH74" s="15" t="str">
        <f t="shared" si="155"/>
        <v/>
      </c>
      <c r="AI74" s="15">
        <f>IF(AH74="",0,VLOOKUP(AH74,Pointage[#All],2,FALSE)*AI$56)</f>
        <v>0</v>
      </c>
      <c r="AJ74" s="16">
        <f t="shared" si="174"/>
        <v>0</v>
      </c>
      <c r="AK74" s="20"/>
      <c r="AL74" s="15" t="str">
        <f t="shared" si="157"/>
        <v/>
      </c>
      <c r="AM74" s="15">
        <f>IF(AL74="",0,VLOOKUP(AL74,Pointage[#All],2,FALSE)*AM$56)</f>
        <v>0</v>
      </c>
      <c r="AN74" s="24"/>
      <c r="AO74" s="15" t="str">
        <f t="shared" si="158"/>
        <v/>
      </c>
      <c r="AP74" s="15">
        <f>IF(AO74="",0,VLOOKUP(AO74,Pointage[#All],2,FALSE)*AP$56)</f>
        <v>0</v>
      </c>
      <c r="AQ74" s="24"/>
      <c r="AR74" s="15" t="str">
        <f t="shared" si="159"/>
        <v/>
      </c>
      <c r="AS74" s="15">
        <f>IF(AR74="",0,VLOOKUP(AR74,Pointage[#All],2,FALSE)*AS$56)</f>
        <v>0</v>
      </c>
      <c r="AT74" s="16">
        <f t="shared" si="160"/>
        <v>0</v>
      </c>
      <c r="AU74" s="20"/>
      <c r="AV74" s="15" t="str">
        <f t="shared" si="161"/>
        <v/>
      </c>
      <c r="AW74" s="15">
        <f>IF(AV74="",0,VLOOKUP(AV74,Pointage[#All],2,FALSE)*AW$56)</f>
        <v>0</v>
      </c>
      <c r="AX74" s="24"/>
      <c r="AY74" s="15" t="str">
        <f t="shared" si="162"/>
        <v/>
      </c>
      <c r="AZ74" s="15">
        <f>IF(AY74="",0,VLOOKUP(AY74,Pointage[#All],2,FALSE)*AZ$56)</f>
        <v>0</v>
      </c>
      <c r="BA74" s="24"/>
      <c r="BB74" s="15" t="str">
        <f t="shared" si="163"/>
        <v/>
      </c>
      <c r="BC74" s="15">
        <f>IF(BB74="",0,VLOOKUP(BB74,Pointage[#All],2,FALSE)*BC$56)</f>
        <v>0</v>
      </c>
      <c r="BD74" s="16">
        <f t="shared" si="164"/>
        <v>0</v>
      </c>
      <c r="BE74" s="20"/>
      <c r="BF74" s="15" t="str">
        <f t="shared" si="165"/>
        <v/>
      </c>
      <c r="BG74" s="15">
        <f>IF(BF74="",0,VLOOKUP(BF74,Pointage[#All],2,FALSE)*BG$56)</f>
        <v>0</v>
      </c>
      <c r="BH74" s="24"/>
      <c r="BI74" s="15" t="str">
        <f t="shared" si="166"/>
        <v/>
      </c>
      <c r="BJ74" s="15">
        <f>IF(BI74="",0,VLOOKUP(BI74,Pointage[#All],2,FALSE)*BJ$56)</f>
        <v>0</v>
      </c>
      <c r="BK74" s="24"/>
      <c r="BL74" s="15" t="str">
        <f t="shared" si="167"/>
        <v/>
      </c>
      <c r="BM74" s="15">
        <f>IF(BL74="",0,VLOOKUP(BL74,Pointage[#All],2,FALSE)*BM$56)</f>
        <v>0</v>
      </c>
      <c r="BN74" s="16">
        <f t="shared" si="168"/>
        <v>0</v>
      </c>
      <c r="BO74" s="36"/>
      <c r="BP74" s="52">
        <f t="shared" si="169"/>
        <v>0</v>
      </c>
    </row>
    <row r="75" spans="1:68" x14ac:dyDescent="0.3">
      <c r="A75" s="23"/>
      <c r="B75" s="19"/>
      <c r="C75" s="19"/>
      <c r="D75" s="14">
        <f t="shared" si="142"/>
        <v>0</v>
      </c>
      <c r="E75" s="15" t="str">
        <f t="shared" si="170"/>
        <v/>
      </c>
      <c r="F75" s="15" t="str">
        <f t="shared" si="171"/>
        <v/>
      </c>
      <c r="G75" s="20"/>
      <c r="H75" s="15" t="str">
        <f t="shared" si="145"/>
        <v/>
      </c>
      <c r="I75" s="15">
        <f>IF(H75="",0,VLOOKUP(H75,Pointage[#All],2,FALSE)*I$56)</f>
        <v>0</v>
      </c>
      <c r="J75" s="24"/>
      <c r="K75" s="15" t="str">
        <f t="shared" si="146"/>
        <v/>
      </c>
      <c r="L75" s="15">
        <f>IF(K75="",0,VLOOKUP(K75,Pointage[#All],2,FALSE)*L$56)</f>
        <v>0</v>
      </c>
      <c r="M75" s="24"/>
      <c r="N75" s="15" t="str">
        <f t="shared" si="147"/>
        <v/>
      </c>
      <c r="O75" s="15">
        <f>IF(N75="",0,VLOOKUP(N75,Pointage[#All],2,FALSE)*O$56)</f>
        <v>0</v>
      </c>
      <c r="P75" s="16">
        <f t="shared" si="172"/>
        <v>0</v>
      </c>
      <c r="Q75" s="20"/>
      <c r="R75" s="15" t="str">
        <f t="shared" si="149"/>
        <v/>
      </c>
      <c r="S75" s="15">
        <f>IF(R75="",0,VLOOKUP(R75,Pointage[#All],2,FALSE)*S$56)</f>
        <v>0</v>
      </c>
      <c r="T75" s="24"/>
      <c r="U75" s="15" t="str">
        <f t="shared" si="150"/>
        <v/>
      </c>
      <c r="V75" s="15">
        <f>IF(U75="",0,VLOOKUP(U75,Pointage[#All],2,FALSE)*V$56)</f>
        <v>0</v>
      </c>
      <c r="W75" s="24"/>
      <c r="X75" s="15" t="str">
        <f t="shared" si="151"/>
        <v/>
      </c>
      <c r="Y75" s="15">
        <f>IF(X75="",0,VLOOKUP(X75,Pointage[#All],2,FALSE)*Y$56)</f>
        <v>0</v>
      </c>
      <c r="Z75" s="16">
        <f t="shared" si="173"/>
        <v>0</v>
      </c>
      <c r="AA75" s="20"/>
      <c r="AB75" s="15" t="str">
        <f t="shared" si="153"/>
        <v/>
      </c>
      <c r="AC75" s="15">
        <f>IF(AB75="",0,VLOOKUP(AB75,Pointage[#All],2,FALSE)*AC$56)</f>
        <v>0</v>
      </c>
      <c r="AD75" s="24"/>
      <c r="AE75" s="15" t="str">
        <f t="shared" si="154"/>
        <v/>
      </c>
      <c r="AF75" s="15">
        <f>IF(AE75="",0,VLOOKUP(AE75,Pointage[#All],2,FALSE)*AF$56)</f>
        <v>0</v>
      </c>
      <c r="AG75" s="24"/>
      <c r="AH75" s="15" t="str">
        <f t="shared" si="155"/>
        <v/>
      </c>
      <c r="AI75" s="15">
        <f>IF(AH75="",0,VLOOKUP(AH75,Pointage[#All],2,FALSE)*AI$56)</f>
        <v>0</v>
      </c>
      <c r="AJ75" s="16">
        <f t="shared" si="174"/>
        <v>0</v>
      </c>
      <c r="AK75" s="20"/>
      <c r="AL75" s="15" t="str">
        <f t="shared" si="157"/>
        <v/>
      </c>
      <c r="AM75" s="15">
        <f>IF(AL75="",0,VLOOKUP(AL75,Pointage[#All],2,FALSE)*AM$56)</f>
        <v>0</v>
      </c>
      <c r="AN75" s="24"/>
      <c r="AO75" s="15" t="str">
        <f t="shared" si="158"/>
        <v/>
      </c>
      <c r="AP75" s="15">
        <f>IF(AO75="",0,VLOOKUP(AO75,Pointage[#All],2,FALSE)*AP$56)</f>
        <v>0</v>
      </c>
      <c r="AQ75" s="24"/>
      <c r="AR75" s="15" t="str">
        <f t="shared" si="159"/>
        <v/>
      </c>
      <c r="AS75" s="15">
        <f>IF(AR75="",0,VLOOKUP(AR75,Pointage[#All],2,FALSE)*AS$56)</f>
        <v>0</v>
      </c>
      <c r="AT75" s="16">
        <f t="shared" si="160"/>
        <v>0</v>
      </c>
      <c r="AU75" s="20"/>
      <c r="AV75" s="15" t="str">
        <f t="shared" si="161"/>
        <v/>
      </c>
      <c r="AW75" s="15">
        <f>IF(AV75="",0,VLOOKUP(AV75,Pointage[#All],2,FALSE)*AW$56)</f>
        <v>0</v>
      </c>
      <c r="AX75" s="24"/>
      <c r="AY75" s="15" t="str">
        <f t="shared" si="162"/>
        <v/>
      </c>
      <c r="AZ75" s="15">
        <f>IF(AY75="",0,VLOOKUP(AY75,Pointage[#All],2,FALSE)*AZ$56)</f>
        <v>0</v>
      </c>
      <c r="BA75" s="24"/>
      <c r="BB75" s="15" t="str">
        <f t="shared" si="163"/>
        <v/>
      </c>
      <c r="BC75" s="15">
        <f>IF(BB75="",0,VLOOKUP(BB75,Pointage[#All],2,FALSE)*BC$56)</f>
        <v>0</v>
      </c>
      <c r="BD75" s="16">
        <f t="shared" si="164"/>
        <v>0</v>
      </c>
      <c r="BE75" s="20"/>
      <c r="BF75" s="15" t="str">
        <f t="shared" si="165"/>
        <v/>
      </c>
      <c r="BG75" s="15">
        <f>IF(BF75="",0,VLOOKUP(BF75,Pointage[#All],2,FALSE)*BG$56)</f>
        <v>0</v>
      </c>
      <c r="BH75" s="24"/>
      <c r="BI75" s="15" t="str">
        <f t="shared" si="166"/>
        <v/>
      </c>
      <c r="BJ75" s="15">
        <f>IF(BI75="",0,VLOOKUP(BI75,Pointage[#All],2,FALSE)*BJ$56)</f>
        <v>0</v>
      </c>
      <c r="BK75" s="24"/>
      <c r="BL75" s="15" t="str">
        <f t="shared" si="167"/>
        <v/>
      </c>
      <c r="BM75" s="15">
        <f>IF(BL75="",0,VLOOKUP(BL75,Pointage[#All],2,FALSE)*BM$56)</f>
        <v>0</v>
      </c>
      <c r="BN75" s="16">
        <f t="shared" si="168"/>
        <v>0</v>
      </c>
      <c r="BO75" s="36"/>
      <c r="BP75" s="52">
        <f t="shared" si="169"/>
        <v>0</v>
      </c>
    </row>
    <row r="76" spans="1:68" ht="14.55" customHeight="1" x14ac:dyDescent="0.3">
      <c r="A76" s="76" t="s">
        <v>20</v>
      </c>
      <c r="B76" s="77"/>
      <c r="C76" s="77"/>
      <c r="D76" s="77"/>
      <c r="E76" s="77"/>
      <c r="F76" s="78"/>
      <c r="G76" s="28" t="s">
        <v>8</v>
      </c>
      <c r="H76" s="13" t="s">
        <v>12</v>
      </c>
      <c r="I76" s="31"/>
      <c r="J76" s="25" t="s">
        <v>14</v>
      </c>
      <c r="K76" s="13" t="s">
        <v>12</v>
      </c>
      <c r="L76" s="31"/>
      <c r="M76" s="25" t="s">
        <v>17</v>
      </c>
      <c r="N76" s="13" t="s">
        <v>12</v>
      </c>
      <c r="O76" s="31"/>
      <c r="P76" s="72" t="s">
        <v>1</v>
      </c>
      <c r="Q76" s="28" t="s">
        <v>8</v>
      </c>
      <c r="R76" s="13" t="s">
        <v>12</v>
      </c>
      <c r="S76" s="30"/>
      <c r="T76" s="25" t="s">
        <v>14</v>
      </c>
      <c r="U76" s="13" t="s">
        <v>12</v>
      </c>
      <c r="V76" s="30"/>
      <c r="W76" s="25" t="s">
        <v>17</v>
      </c>
      <c r="X76" s="13" t="s">
        <v>12</v>
      </c>
      <c r="Y76" s="30"/>
      <c r="Z76" s="72" t="s">
        <v>1</v>
      </c>
      <c r="AA76" s="28" t="s">
        <v>8</v>
      </c>
      <c r="AB76" s="13" t="s">
        <v>12</v>
      </c>
      <c r="AC76" s="31"/>
      <c r="AD76" s="25" t="s">
        <v>14</v>
      </c>
      <c r="AE76" s="13" t="s">
        <v>12</v>
      </c>
      <c r="AF76" s="31"/>
      <c r="AG76" s="25" t="s">
        <v>17</v>
      </c>
      <c r="AH76" s="13" t="s">
        <v>12</v>
      </c>
      <c r="AI76" s="31"/>
      <c r="AJ76" s="72" t="s">
        <v>1</v>
      </c>
      <c r="AK76" s="28" t="s">
        <v>8</v>
      </c>
      <c r="AL76" s="13" t="s">
        <v>12</v>
      </c>
      <c r="AM76" s="30"/>
      <c r="AN76" s="25" t="s">
        <v>14</v>
      </c>
      <c r="AO76" s="13" t="s">
        <v>12</v>
      </c>
      <c r="AP76" s="30"/>
      <c r="AQ76" s="25" t="s">
        <v>17</v>
      </c>
      <c r="AR76" s="13" t="s">
        <v>12</v>
      </c>
      <c r="AS76" s="30"/>
      <c r="AT76" s="72" t="s">
        <v>1</v>
      </c>
      <c r="AU76" s="28" t="s">
        <v>8</v>
      </c>
      <c r="AV76" s="13" t="s">
        <v>12</v>
      </c>
      <c r="AW76" s="31">
        <v>1</v>
      </c>
      <c r="AX76" s="25" t="s">
        <v>14</v>
      </c>
      <c r="AY76" s="13" t="s">
        <v>12</v>
      </c>
      <c r="AZ76" s="31">
        <v>0</v>
      </c>
      <c r="BA76" s="25" t="s">
        <v>17</v>
      </c>
      <c r="BB76" s="13" t="s">
        <v>12</v>
      </c>
      <c r="BC76" s="31">
        <v>2</v>
      </c>
      <c r="BD76" s="72" t="s">
        <v>1</v>
      </c>
      <c r="BE76" s="28" t="s">
        <v>8</v>
      </c>
      <c r="BF76" s="13" t="s">
        <v>12</v>
      </c>
      <c r="BG76" s="30"/>
      <c r="BH76" s="25" t="s">
        <v>14</v>
      </c>
      <c r="BI76" s="13" t="s">
        <v>12</v>
      </c>
      <c r="BJ76" s="30"/>
      <c r="BK76" s="25" t="s">
        <v>17</v>
      </c>
      <c r="BL76" s="13" t="s">
        <v>12</v>
      </c>
      <c r="BM76" s="30"/>
      <c r="BN76" s="72" t="s">
        <v>1</v>
      </c>
      <c r="BO76" s="38"/>
      <c r="BP76" s="52"/>
    </row>
    <row r="77" spans="1:68" ht="14.55" customHeight="1" x14ac:dyDescent="0.3">
      <c r="A77" s="79"/>
      <c r="B77" s="80"/>
      <c r="C77" s="80"/>
      <c r="D77" s="80"/>
      <c r="E77" s="80"/>
      <c r="F77" s="81"/>
      <c r="G77" s="28" t="s">
        <v>9</v>
      </c>
      <c r="H77" s="1" t="s">
        <v>10</v>
      </c>
      <c r="I77" s="1" t="s">
        <v>11</v>
      </c>
      <c r="J77" s="25" t="s">
        <v>9</v>
      </c>
      <c r="K77" s="1" t="s">
        <v>10</v>
      </c>
      <c r="L77" s="1" t="s">
        <v>11</v>
      </c>
      <c r="M77" s="25" t="s">
        <v>9</v>
      </c>
      <c r="N77" s="1" t="s">
        <v>10</v>
      </c>
      <c r="O77" s="1" t="s">
        <v>11</v>
      </c>
      <c r="P77" s="72"/>
      <c r="Q77" s="28" t="s">
        <v>9</v>
      </c>
      <c r="R77" s="1" t="s">
        <v>10</v>
      </c>
      <c r="S77" s="1" t="s">
        <v>11</v>
      </c>
      <c r="T77" s="25" t="s">
        <v>9</v>
      </c>
      <c r="U77" s="1" t="s">
        <v>10</v>
      </c>
      <c r="V77" s="1" t="s">
        <v>11</v>
      </c>
      <c r="W77" s="25" t="s">
        <v>9</v>
      </c>
      <c r="X77" s="1" t="s">
        <v>10</v>
      </c>
      <c r="Y77" s="1" t="s">
        <v>11</v>
      </c>
      <c r="Z77" s="72"/>
      <c r="AA77" s="28" t="s">
        <v>9</v>
      </c>
      <c r="AB77" s="1" t="s">
        <v>10</v>
      </c>
      <c r="AC77" s="1" t="s">
        <v>11</v>
      </c>
      <c r="AD77" s="25" t="s">
        <v>9</v>
      </c>
      <c r="AE77" s="1" t="s">
        <v>10</v>
      </c>
      <c r="AF77" s="1" t="s">
        <v>11</v>
      </c>
      <c r="AG77" s="25" t="s">
        <v>9</v>
      </c>
      <c r="AH77" s="1" t="s">
        <v>10</v>
      </c>
      <c r="AI77" s="1" t="s">
        <v>11</v>
      </c>
      <c r="AJ77" s="72"/>
      <c r="AK77" s="28" t="s">
        <v>9</v>
      </c>
      <c r="AL77" s="1" t="s">
        <v>10</v>
      </c>
      <c r="AM77" s="1" t="s">
        <v>11</v>
      </c>
      <c r="AN77" s="25" t="s">
        <v>9</v>
      </c>
      <c r="AO77" s="1" t="s">
        <v>10</v>
      </c>
      <c r="AP77" s="1" t="s">
        <v>11</v>
      </c>
      <c r="AQ77" s="25" t="s">
        <v>9</v>
      </c>
      <c r="AR77" s="1" t="s">
        <v>10</v>
      </c>
      <c r="AS77" s="1" t="s">
        <v>11</v>
      </c>
      <c r="AT77" s="72"/>
      <c r="AU77" s="28" t="s">
        <v>9</v>
      </c>
      <c r="AV77" s="1" t="s">
        <v>10</v>
      </c>
      <c r="AW77" s="1" t="s">
        <v>11</v>
      </c>
      <c r="AX77" s="25" t="s">
        <v>9</v>
      </c>
      <c r="AY77" s="1" t="s">
        <v>10</v>
      </c>
      <c r="AZ77" s="1" t="s">
        <v>11</v>
      </c>
      <c r="BA77" s="25" t="s">
        <v>9</v>
      </c>
      <c r="BB77" s="1" t="s">
        <v>10</v>
      </c>
      <c r="BC77" s="1" t="s">
        <v>11</v>
      </c>
      <c r="BD77" s="72"/>
      <c r="BE77" s="28" t="s">
        <v>9</v>
      </c>
      <c r="BF77" s="1" t="s">
        <v>10</v>
      </c>
      <c r="BG77" s="1" t="s">
        <v>11</v>
      </c>
      <c r="BH77" s="25" t="s">
        <v>9</v>
      </c>
      <c r="BI77" s="1" t="s">
        <v>10</v>
      </c>
      <c r="BJ77" s="1" t="s">
        <v>11</v>
      </c>
      <c r="BK77" s="25" t="s">
        <v>9</v>
      </c>
      <c r="BL77" s="1" t="s">
        <v>10</v>
      </c>
      <c r="BM77" s="1" t="s">
        <v>11</v>
      </c>
      <c r="BN77" s="72"/>
      <c r="BO77" s="38"/>
      <c r="BP77" s="52"/>
    </row>
    <row r="78" spans="1:68" x14ac:dyDescent="0.3">
      <c r="A78" s="20"/>
      <c r="B78" s="19" t="s">
        <v>183</v>
      </c>
      <c r="C78" s="19" t="s">
        <v>184</v>
      </c>
      <c r="D78" s="14">
        <f>P78+Z78++AJ78+AT78+BD78+BN78</f>
        <v>14</v>
      </c>
      <c r="E78" s="15">
        <f t="shared" ref="E78:E86" si="177">IF(D78=0,"",RANK(D78,D$78:D$86,0))</f>
        <v>1</v>
      </c>
      <c r="F78" s="14"/>
      <c r="G78" s="20"/>
      <c r="H78" s="15" t="str">
        <f t="shared" ref="H78:H86" si="178">IF(G78=0,"",IF(COUNTIF(G$78:G$86,"&gt;0")&gt;1,RANK(G78,G$78:G$86,0),IF(G78&gt;=63,1,IF(AND(G78&gt;=60,G78&lt;=62.9),2,3))))</f>
        <v/>
      </c>
      <c r="I78" s="15">
        <f>IF(H78="",0,VLOOKUP(H78,Pointage[#All],2,FALSE)*I$76)</f>
        <v>0</v>
      </c>
      <c r="J78" s="24"/>
      <c r="K78" s="15" t="str">
        <f t="shared" ref="K78:K86" si="179">IF(J78=0,"",IF(COUNTIF(J$78:J$86,"&gt;0")&gt;1,RANK(J78,J$78:J$86,0),IF(J78&gt;=63,1,IF(AND(J78&gt;=60,J78&lt;=62.9),2,3))))</f>
        <v/>
      </c>
      <c r="L78" s="15">
        <f>IF(K78="",0,VLOOKUP(K78,Pointage[#All],2,FALSE)*L$76)</f>
        <v>0</v>
      </c>
      <c r="M78" s="24"/>
      <c r="N78" s="15" t="str">
        <f t="shared" ref="N78:N86" si="180">IF(M78=0,"",IF(COUNTIF(M$78:M$86,"&gt;0")&gt;1,RANK(M78,M$78:M$86,0),IF(M78&gt;=63,1,IF(AND(M78&gt;=60,M78&lt;=62.9),2,3))))</f>
        <v/>
      </c>
      <c r="O78" s="15">
        <f>IF(N78="",0,VLOOKUP(N78,Pointage[#All],2,FALSE)*O$76)</f>
        <v>0</v>
      </c>
      <c r="P78" s="16">
        <f>IF(I78="","",I78+L78+O78)</f>
        <v>0</v>
      </c>
      <c r="Q78" s="20"/>
      <c r="R78" s="15" t="str">
        <f t="shared" ref="R78:R86" si="181">IF(Q78=0,"",IF(COUNTIF(Q$78:Q$86,"&gt;0")&gt;1,RANK(Q78,Q$78:Q$86,0),IF(Q78&gt;=63,1,IF(AND(Q78&gt;=60,Q78&lt;=62.9),2,3))))</f>
        <v/>
      </c>
      <c r="S78" s="15">
        <f>IF(R78="",0,VLOOKUP(R78,Pointage[#All],2,FALSE)*S$76)</f>
        <v>0</v>
      </c>
      <c r="T78" s="24"/>
      <c r="U78" s="15" t="str">
        <f t="shared" ref="U78:U86" si="182">IF(T78=0,"",IF(COUNTIF(T$78:T$86,"&gt;0")&gt;1,RANK(T78,T$78:T$86,0),IF(T78&gt;=63,1,IF(AND(T78&gt;=60,T78&lt;=62.9),2,3))))</f>
        <v/>
      </c>
      <c r="V78" s="15">
        <f>IF(U78="",0,VLOOKUP(U78,Pointage[#All],2,FALSE)*V$76)</f>
        <v>0</v>
      </c>
      <c r="W78" s="24"/>
      <c r="X78" s="15" t="str">
        <f t="shared" ref="X78:X86" si="183">IF(W78=0,"",IF(COUNTIF(W$78:W$86,"&gt;0")&gt;1,RANK(W78,W$78:W$86,0),IF(W78&gt;=63,1,IF(AND(W78&gt;=60,W78&lt;=62.9),2,3))))</f>
        <v/>
      </c>
      <c r="Y78" s="15">
        <f>IF(X78="",0,VLOOKUP(X78,Pointage[#All],2,FALSE)*Y$76)</f>
        <v>0</v>
      </c>
      <c r="Z78" s="16">
        <f>IF(S78="","",S78+V78+Y78)</f>
        <v>0</v>
      </c>
      <c r="AA78" s="20"/>
      <c r="AB78" s="15" t="str">
        <f t="shared" ref="AB78:AB86" si="184">IF(AA78=0,"",IF(COUNTIF(AA$78:AA$86,"&gt;0")&gt;1,RANK(AA78,AA$78:AA$86,0),IF(AA78&gt;=63,1,IF(AND(AA78&gt;=60,AA78&lt;=62.9),2,3))))</f>
        <v/>
      </c>
      <c r="AC78" s="15">
        <f>IF(AB78="",0,VLOOKUP(AB78,Pointage[#All],2,FALSE)*AC$76)</f>
        <v>0</v>
      </c>
      <c r="AD78" s="24"/>
      <c r="AE78" s="15" t="str">
        <f t="shared" ref="AE78:AE86" si="185">IF(AD78=0,"",IF(COUNTIF(AD$78:AD$86,"&gt;0")&gt;1,RANK(AD78,AD$78:AD$86,0),IF(AD78&gt;=63,1,IF(AND(AD78&gt;=60,AD78&lt;=62.9),2,3))))</f>
        <v/>
      </c>
      <c r="AF78" s="15">
        <f>IF(AE78="",0,VLOOKUP(AE78,Pointage[#All],2,FALSE)*AF$76)</f>
        <v>0</v>
      </c>
      <c r="AG78" s="24"/>
      <c r="AH78" s="15" t="str">
        <f t="shared" ref="AH78:AH86" si="186">IF(AG78=0,"",IF(COUNTIF(AG$78:AG$86,"&gt;0")&gt;1,RANK(AG78,AG$78:AG$86,0),IF(AG78&gt;=63,1,IF(AND(AG78&gt;=60,AG78&lt;=62.9),2,3))))</f>
        <v/>
      </c>
      <c r="AI78" s="15">
        <f>IF(AH78="",0,VLOOKUP(AH78,Pointage[#All],2,FALSE)*AI$76)</f>
        <v>0</v>
      </c>
      <c r="AJ78" s="16">
        <f>IF(AC78="","",AC78+AF78+AI78)</f>
        <v>0</v>
      </c>
      <c r="AK78" s="20"/>
      <c r="AL78" s="15" t="str">
        <f t="shared" ref="AL78:AL86" si="187">IF(AK78=0,"",IF(COUNTIF(AK$78:AK$86,"&gt;0")&gt;1,RANK(AK78,AK$78:AK$86,0),IF(AK78&gt;=63,1,IF(AND(AK78&gt;=60,AK78&lt;=62.9),2,3))))</f>
        <v/>
      </c>
      <c r="AM78" s="15">
        <f>IF(AL78="",0,VLOOKUP(AL78,Pointage[#All],2,FALSE)*AM$76)</f>
        <v>0</v>
      </c>
      <c r="AN78" s="24"/>
      <c r="AO78" s="15" t="str">
        <f t="shared" ref="AO78:AO86" si="188">IF(AN78=0,"",IF(COUNTIF(AN$78:AN$86,"&gt;0")&gt;1,RANK(AN78,AN$78:AN$86,0),IF(AN78&gt;=63,1,IF(AND(AN78&gt;=60,AN78&lt;=62.9),2,3))))</f>
        <v/>
      </c>
      <c r="AP78" s="15">
        <f>IF(AO78="",0,VLOOKUP(AO78,Pointage[#All],2,FALSE)*AP$76)</f>
        <v>0</v>
      </c>
      <c r="AQ78" s="24"/>
      <c r="AR78" s="15" t="str">
        <f t="shared" ref="AR78:AR86" si="189">IF(AQ78=0,"",IF(COUNTIF(AQ$78:AQ$86,"&gt;0")&gt;1,RANK(AQ78,AQ$78:AQ$86,0),IF(AQ78&gt;=63,1,IF(AND(AQ78&gt;=60,AQ78&lt;=62.9),2,3))))</f>
        <v/>
      </c>
      <c r="AS78" s="15">
        <f>IF(AR78="",0,VLOOKUP(AR78,Pointage[#All],2,FALSE)*AS$76)</f>
        <v>0</v>
      </c>
      <c r="AT78" s="16">
        <f>IF(AM78="","",AM78+AP78+AS78)</f>
        <v>0</v>
      </c>
      <c r="AU78" s="20">
        <v>58.75</v>
      </c>
      <c r="AV78" s="15">
        <f t="shared" ref="AV78:AV86" si="190">IF(AU78=0,"",IF(COUNTIF(AU$78:AU$86,"&gt;0")&gt;1,RANK(AU78,AU$78:AU$86,0),IF(AU78&gt;=63,1,IF(AND(AU78&gt;=60,AU78&lt;=62.9),2,3))))</f>
        <v>3</v>
      </c>
      <c r="AW78" s="15">
        <f>IF(AV78="",0,VLOOKUP(AV78,Pointage[#All],2,FALSE)*AW$76)</f>
        <v>4</v>
      </c>
      <c r="AX78" s="24">
        <v>56.88</v>
      </c>
      <c r="AY78" s="15">
        <f t="shared" ref="AY78:AY86" si="191">IF(AX78=0,"",IF(COUNTIF(AX$78:AX$86,"&gt;0")&gt;1,RANK(AX78,AX$78:AX$86,0),IF(AX78&gt;=63,1,IF(AND(AX78&gt;=60,AX78&lt;=62.9),2,3))))</f>
        <v>3</v>
      </c>
      <c r="AZ78" s="15">
        <f>IF(AY78="",0,VLOOKUP(AY78,Pointage[#All],2,FALSE)*AZ$76)</f>
        <v>0</v>
      </c>
      <c r="BA78" s="24">
        <v>61.75</v>
      </c>
      <c r="BB78" s="15">
        <f t="shared" ref="BB78:BB86" si="192">IF(BA78=0,"",IF(COUNTIF(BA$78:BA$86,"&gt;0")&gt;1,RANK(BA78,BA$78:BA$86,0),IF(BA78&gt;=63,1,IF(AND(BA78&gt;=60,BA78&lt;=62.9),2,3))))</f>
        <v>2</v>
      </c>
      <c r="BC78" s="15">
        <f>IF(BB78="",0,VLOOKUP(BB78,Pointage[#All],2,FALSE)*BC$76)</f>
        <v>10</v>
      </c>
      <c r="BD78" s="16">
        <f>IF(AW78="","",AW78+AZ78+BC78)</f>
        <v>14</v>
      </c>
      <c r="BE78" s="20"/>
      <c r="BF78" s="15" t="str">
        <f t="shared" ref="BF78:BF86" si="193">IF(BE78=0,"",IF(COUNTIF(BE$78:BE$86,"&gt;0")&gt;1,RANK(BE78,BE$78:BE$86,0),IF(BE78&gt;=63,1,IF(AND(BE78&gt;=60,BE78&lt;=62.9),2,3))))</f>
        <v/>
      </c>
      <c r="BG78" s="15">
        <f>IF(BF78="",0,VLOOKUP(BF78,Pointage[#All],2,FALSE)*BG$76)</f>
        <v>0</v>
      </c>
      <c r="BH78" s="24"/>
      <c r="BI78" s="15" t="str">
        <f t="shared" ref="BI78:BI86" si="194">IF(BH78=0,"",IF(COUNTIF(BH$78:BH$86,"&gt;0")&gt;1,RANK(BH78,BH$78:BH$86,0),IF(BH78&gt;=63,1,IF(AND(BH78&gt;=60,BH78&lt;=62.9),2,3))))</f>
        <v/>
      </c>
      <c r="BJ78" s="15">
        <f>IF(BI78="",0,VLOOKUP(BI78,Pointage[#All],2,FALSE)*BJ$76)</f>
        <v>0</v>
      </c>
      <c r="BK78" s="24"/>
      <c r="BL78" s="15" t="str">
        <f t="shared" ref="BL78:BL86" si="195">IF(BK78=0,"",IF(COUNTIF(BK$78:BK$86,"&gt;0")&gt;1,RANK(BK78,BK$78:BK$86,0),IF(BK78&gt;=63,1,IF(AND(BK78&gt;=60,BK78&lt;=62.9),2,3))))</f>
        <v/>
      </c>
      <c r="BM78" s="15">
        <f>IF(BL78="",0,VLOOKUP(BL78,Pointage[#All],2,FALSE)*BM$76)</f>
        <v>0</v>
      </c>
      <c r="BN78" s="16">
        <f>IF(BG78="","",BG78+BJ78+BM78)*1.25</f>
        <v>0</v>
      </c>
      <c r="BO78" s="36"/>
      <c r="BP78" s="52">
        <f t="shared" si="169"/>
        <v>0</v>
      </c>
    </row>
    <row r="79" spans="1:68" x14ac:dyDescent="0.3">
      <c r="A79" s="23"/>
      <c r="B79" s="19"/>
      <c r="C79" s="19"/>
      <c r="D79" s="14">
        <f t="shared" ref="D79:D86" si="196">P79+Z79++AJ79+AT79+BD79+BN79</f>
        <v>0</v>
      </c>
      <c r="E79" s="15" t="str">
        <f t="shared" si="177"/>
        <v/>
      </c>
      <c r="F79" s="14"/>
      <c r="G79" s="20"/>
      <c r="H79" s="15" t="str">
        <f t="shared" si="178"/>
        <v/>
      </c>
      <c r="I79" s="15">
        <f>IF(H79="",0,VLOOKUP(H79,Pointage[#All],2,FALSE)*I$76)</f>
        <v>0</v>
      </c>
      <c r="J79" s="24"/>
      <c r="K79" s="15" t="str">
        <f t="shared" si="179"/>
        <v/>
      </c>
      <c r="L79" s="15">
        <f>IF(K79="",0,VLOOKUP(K79,Pointage[#All],2,FALSE)*L$76)</f>
        <v>0</v>
      </c>
      <c r="M79" s="24"/>
      <c r="N79" s="15" t="str">
        <f t="shared" si="180"/>
        <v/>
      </c>
      <c r="O79" s="15">
        <f>IF(N79="",0,VLOOKUP(N79,Pointage[#All],2,FALSE)*O$76)</f>
        <v>0</v>
      </c>
      <c r="P79" s="16">
        <f t="shared" ref="P79:P86" si="197">IF(I79="","",I79+L79+O79)</f>
        <v>0</v>
      </c>
      <c r="Q79" s="20"/>
      <c r="R79" s="15" t="str">
        <f t="shared" si="181"/>
        <v/>
      </c>
      <c r="S79" s="15">
        <f>IF(R79="",0,VLOOKUP(R79,Pointage[#All],2,FALSE)*S$76)</f>
        <v>0</v>
      </c>
      <c r="T79" s="24"/>
      <c r="U79" s="15" t="str">
        <f t="shared" si="182"/>
        <v/>
      </c>
      <c r="V79" s="15">
        <f>IF(U79="",0,VLOOKUP(U79,Pointage[#All],2,FALSE)*V$76)</f>
        <v>0</v>
      </c>
      <c r="W79" s="24"/>
      <c r="X79" s="15" t="str">
        <f t="shared" si="183"/>
        <v/>
      </c>
      <c r="Y79" s="15">
        <f>IF(X79="",0,VLOOKUP(X79,Pointage[#All],2,FALSE)*Y$76)</f>
        <v>0</v>
      </c>
      <c r="Z79" s="16">
        <f t="shared" ref="Z79:Z86" si="198">IF(S79="","",S79+V79+Y79)</f>
        <v>0</v>
      </c>
      <c r="AA79" s="20"/>
      <c r="AB79" s="15" t="str">
        <f t="shared" si="184"/>
        <v/>
      </c>
      <c r="AC79" s="15">
        <f>IF(AB79="",0,VLOOKUP(AB79,Pointage[#All],2,FALSE)*AC$76)</f>
        <v>0</v>
      </c>
      <c r="AD79" s="24"/>
      <c r="AE79" s="15" t="str">
        <f t="shared" si="185"/>
        <v/>
      </c>
      <c r="AF79" s="15">
        <f>IF(AE79="",0,VLOOKUP(AE79,Pointage[#All],2,FALSE)*AF$76)</f>
        <v>0</v>
      </c>
      <c r="AG79" s="24"/>
      <c r="AH79" s="15" t="str">
        <f t="shared" si="186"/>
        <v/>
      </c>
      <c r="AI79" s="15">
        <f>IF(AH79="",0,VLOOKUP(AH79,Pointage[#All],2,FALSE)*AI$76)</f>
        <v>0</v>
      </c>
      <c r="AJ79" s="16">
        <f t="shared" ref="AJ79:AJ86" si="199">IF(AC79="","",AC79+AF79+AI79)</f>
        <v>0</v>
      </c>
      <c r="AK79" s="20"/>
      <c r="AL79" s="15" t="str">
        <f t="shared" si="187"/>
        <v/>
      </c>
      <c r="AM79" s="15">
        <f>IF(AL79="",0,VLOOKUP(AL79,Pointage[#All],2,FALSE)*AM$76)</f>
        <v>0</v>
      </c>
      <c r="AN79" s="24"/>
      <c r="AO79" s="15" t="str">
        <f t="shared" si="188"/>
        <v/>
      </c>
      <c r="AP79" s="15">
        <f>IF(AO79="",0,VLOOKUP(AO79,Pointage[#All],2,FALSE)*AP$76)</f>
        <v>0</v>
      </c>
      <c r="AQ79" s="24"/>
      <c r="AR79" s="15" t="str">
        <f t="shared" si="189"/>
        <v/>
      </c>
      <c r="AS79" s="15">
        <f>IF(AR79="",0,VLOOKUP(AR79,Pointage[#All],2,FALSE)*AS$76)</f>
        <v>0</v>
      </c>
      <c r="AT79" s="16">
        <f t="shared" ref="AT79:AT86" si="200">IF(AM79="","",AM79+AP79+AS79)</f>
        <v>0</v>
      </c>
      <c r="AU79" s="20"/>
      <c r="AV79" s="15" t="str">
        <f t="shared" si="190"/>
        <v/>
      </c>
      <c r="AW79" s="15">
        <f>IF(AV79="",0,VLOOKUP(AV79,Pointage[#All],2,FALSE)*AW$76)</f>
        <v>0</v>
      </c>
      <c r="AX79" s="24"/>
      <c r="AY79" s="15" t="str">
        <f t="shared" si="191"/>
        <v/>
      </c>
      <c r="AZ79" s="15">
        <f>IF(AY79="",0,VLOOKUP(AY79,Pointage[#All],2,FALSE)*AZ$76)</f>
        <v>0</v>
      </c>
      <c r="BA79" s="24"/>
      <c r="BB79" s="15" t="str">
        <f t="shared" si="192"/>
        <v/>
      </c>
      <c r="BC79" s="15">
        <f>IF(BB79="",0,VLOOKUP(BB79,Pointage[#All],2,FALSE)*BC$76)</f>
        <v>0</v>
      </c>
      <c r="BD79" s="16">
        <f t="shared" ref="BD79:BD86" si="201">IF(AW79="","",AW79+AZ79+BC79)</f>
        <v>0</v>
      </c>
      <c r="BE79" s="20"/>
      <c r="BF79" s="15" t="str">
        <f t="shared" si="193"/>
        <v/>
      </c>
      <c r="BG79" s="15">
        <f>IF(BF79="",0,VLOOKUP(BF79,Pointage[#All],2,FALSE)*BG$76)</f>
        <v>0</v>
      </c>
      <c r="BH79" s="24"/>
      <c r="BI79" s="15" t="str">
        <f t="shared" si="194"/>
        <v/>
      </c>
      <c r="BJ79" s="15">
        <f>IF(BI79="",0,VLOOKUP(BI79,Pointage[#All],2,FALSE)*BJ$76)</f>
        <v>0</v>
      </c>
      <c r="BK79" s="24"/>
      <c r="BL79" s="15" t="str">
        <f t="shared" si="195"/>
        <v/>
      </c>
      <c r="BM79" s="15">
        <f>IF(BL79="",0,VLOOKUP(BL79,Pointage[#All],2,FALSE)*BM$76)</f>
        <v>0</v>
      </c>
      <c r="BN79" s="16">
        <f t="shared" ref="BN79:BN86" si="202">IF(BG79="","",BG79+BJ79+BM79)*1.25</f>
        <v>0</v>
      </c>
      <c r="BO79" s="36"/>
      <c r="BP79" s="52">
        <f t="shared" si="169"/>
        <v>0</v>
      </c>
    </row>
    <row r="80" spans="1:68" x14ac:dyDescent="0.3">
      <c r="A80" s="23"/>
      <c r="B80" s="19"/>
      <c r="C80" s="19"/>
      <c r="D80" s="14">
        <f t="shared" si="196"/>
        <v>0</v>
      </c>
      <c r="E80" s="15" t="str">
        <f t="shared" si="177"/>
        <v/>
      </c>
      <c r="F80" s="14"/>
      <c r="G80" s="20"/>
      <c r="H80" s="15" t="str">
        <f t="shared" si="178"/>
        <v/>
      </c>
      <c r="I80" s="15">
        <f>IF(H80="",0,VLOOKUP(H80,Pointage[#All],2,FALSE)*I$76)</f>
        <v>0</v>
      </c>
      <c r="J80" s="24"/>
      <c r="K80" s="15" t="str">
        <f t="shared" si="179"/>
        <v/>
      </c>
      <c r="L80" s="15">
        <f>IF(K80="",0,VLOOKUP(K80,Pointage[#All],2,FALSE)*L$76)</f>
        <v>0</v>
      </c>
      <c r="M80" s="24"/>
      <c r="N80" s="15" t="str">
        <f t="shared" si="180"/>
        <v/>
      </c>
      <c r="O80" s="15">
        <f>IF(N80="",0,VLOOKUP(N80,Pointage[#All],2,FALSE)*O$76)</f>
        <v>0</v>
      </c>
      <c r="P80" s="16">
        <f t="shared" si="197"/>
        <v>0</v>
      </c>
      <c r="Q80" s="20"/>
      <c r="R80" s="15" t="str">
        <f t="shared" si="181"/>
        <v/>
      </c>
      <c r="S80" s="15">
        <f>IF(R80="",0,VLOOKUP(R80,Pointage[#All],2,FALSE)*S$76)</f>
        <v>0</v>
      </c>
      <c r="T80" s="24"/>
      <c r="U80" s="15" t="str">
        <f t="shared" si="182"/>
        <v/>
      </c>
      <c r="V80" s="15">
        <f>IF(U80="",0,VLOOKUP(U80,Pointage[#All],2,FALSE)*V$76)</f>
        <v>0</v>
      </c>
      <c r="W80" s="24"/>
      <c r="X80" s="15" t="str">
        <f t="shared" si="183"/>
        <v/>
      </c>
      <c r="Y80" s="15">
        <f>IF(X80="",0,VLOOKUP(X80,Pointage[#All],2,FALSE)*Y$76)</f>
        <v>0</v>
      </c>
      <c r="Z80" s="16">
        <f t="shared" si="198"/>
        <v>0</v>
      </c>
      <c r="AA80" s="20"/>
      <c r="AB80" s="15" t="str">
        <f t="shared" si="184"/>
        <v/>
      </c>
      <c r="AC80" s="15">
        <f>IF(AB80="",0,VLOOKUP(AB80,Pointage[#All],2,FALSE)*AC$76)</f>
        <v>0</v>
      </c>
      <c r="AD80" s="24"/>
      <c r="AE80" s="15" t="str">
        <f t="shared" si="185"/>
        <v/>
      </c>
      <c r="AF80" s="15">
        <f>IF(AE80="",0,VLOOKUP(AE80,Pointage[#All],2,FALSE)*AF$76)</f>
        <v>0</v>
      </c>
      <c r="AG80" s="24"/>
      <c r="AH80" s="15" t="str">
        <f t="shared" si="186"/>
        <v/>
      </c>
      <c r="AI80" s="15">
        <f>IF(AH80="",0,VLOOKUP(AH80,Pointage[#All],2,FALSE)*AI$76)</f>
        <v>0</v>
      </c>
      <c r="AJ80" s="16">
        <f t="shared" si="199"/>
        <v>0</v>
      </c>
      <c r="AK80" s="20"/>
      <c r="AL80" s="15" t="str">
        <f t="shared" si="187"/>
        <v/>
      </c>
      <c r="AM80" s="15">
        <f>IF(AL80="",0,VLOOKUP(AL80,Pointage[#All],2,FALSE)*AM$76)</f>
        <v>0</v>
      </c>
      <c r="AN80" s="24"/>
      <c r="AO80" s="15" t="str">
        <f t="shared" si="188"/>
        <v/>
      </c>
      <c r="AP80" s="15">
        <f>IF(AO80="",0,VLOOKUP(AO80,Pointage[#All],2,FALSE)*AP$76)</f>
        <v>0</v>
      </c>
      <c r="AQ80" s="24"/>
      <c r="AR80" s="15" t="str">
        <f t="shared" si="189"/>
        <v/>
      </c>
      <c r="AS80" s="15">
        <f>IF(AR80="",0,VLOOKUP(AR80,Pointage[#All],2,FALSE)*AS$76)</f>
        <v>0</v>
      </c>
      <c r="AT80" s="16">
        <f t="shared" si="200"/>
        <v>0</v>
      </c>
      <c r="AU80" s="20"/>
      <c r="AV80" s="15" t="str">
        <f t="shared" si="190"/>
        <v/>
      </c>
      <c r="AW80" s="15">
        <f>IF(AV80="",0,VLOOKUP(AV80,Pointage[#All],2,FALSE)*AW$76)</f>
        <v>0</v>
      </c>
      <c r="AX80" s="24"/>
      <c r="AY80" s="15" t="str">
        <f t="shared" si="191"/>
        <v/>
      </c>
      <c r="AZ80" s="15">
        <f>IF(AY80="",0,VLOOKUP(AY80,Pointage[#All],2,FALSE)*AZ$76)</f>
        <v>0</v>
      </c>
      <c r="BA80" s="24"/>
      <c r="BB80" s="15" t="str">
        <f t="shared" si="192"/>
        <v/>
      </c>
      <c r="BC80" s="15">
        <f>IF(BB80="",0,VLOOKUP(BB80,Pointage[#All],2,FALSE)*BC$76)</f>
        <v>0</v>
      </c>
      <c r="BD80" s="16">
        <f t="shared" si="201"/>
        <v>0</v>
      </c>
      <c r="BE80" s="20"/>
      <c r="BF80" s="15" t="str">
        <f t="shared" si="193"/>
        <v/>
      </c>
      <c r="BG80" s="15">
        <f>IF(BF80="",0,VLOOKUP(BF80,Pointage[#All],2,FALSE)*BG$76)</f>
        <v>0</v>
      </c>
      <c r="BH80" s="24"/>
      <c r="BI80" s="15" t="str">
        <f t="shared" si="194"/>
        <v/>
      </c>
      <c r="BJ80" s="15">
        <f>IF(BI80="",0,VLOOKUP(BI80,Pointage[#All],2,FALSE)*BJ$76)</f>
        <v>0</v>
      </c>
      <c r="BK80" s="24"/>
      <c r="BL80" s="15" t="str">
        <f t="shared" si="195"/>
        <v/>
      </c>
      <c r="BM80" s="15">
        <f>IF(BL80="",0,VLOOKUP(BL80,Pointage[#All],2,FALSE)*BM$76)</f>
        <v>0</v>
      </c>
      <c r="BN80" s="16">
        <f t="shared" si="202"/>
        <v>0</v>
      </c>
      <c r="BO80" s="36"/>
      <c r="BP80" s="52">
        <f t="shared" si="169"/>
        <v>0</v>
      </c>
    </row>
    <row r="81" spans="1:68" x14ac:dyDescent="0.3">
      <c r="A81" s="23"/>
      <c r="B81" s="19"/>
      <c r="C81" s="19"/>
      <c r="D81" s="14">
        <f t="shared" si="196"/>
        <v>0</v>
      </c>
      <c r="E81" s="15" t="str">
        <f t="shared" si="177"/>
        <v/>
      </c>
      <c r="F81" s="14"/>
      <c r="G81" s="20"/>
      <c r="H81" s="15" t="str">
        <f t="shared" si="178"/>
        <v/>
      </c>
      <c r="I81" s="15">
        <f>IF(H81="",0,VLOOKUP(H81,Pointage[#All],2,FALSE)*I$76)</f>
        <v>0</v>
      </c>
      <c r="J81" s="24"/>
      <c r="K81" s="15" t="str">
        <f t="shared" si="179"/>
        <v/>
      </c>
      <c r="L81" s="15">
        <f>IF(K81="",0,VLOOKUP(K81,Pointage[#All],2,FALSE)*L$76)</f>
        <v>0</v>
      </c>
      <c r="M81" s="24"/>
      <c r="N81" s="15" t="str">
        <f t="shared" si="180"/>
        <v/>
      </c>
      <c r="O81" s="15">
        <f>IF(N81="",0,VLOOKUP(N81,Pointage[#All],2,FALSE)*O$76)</f>
        <v>0</v>
      </c>
      <c r="P81" s="16">
        <f t="shared" si="197"/>
        <v>0</v>
      </c>
      <c r="Q81" s="20"/>
      <c r="R81" s="15" t="str">
        <f t="shared" si="181"/>
        <v/>
      </c>
      <c r="S81" s="15">
        <f>IF(R81="",0,VLOOKUP(R81,Pointage[#All],2,FALSE)*S$76)</f>
        <v>0</v>
      </c>
      <c r="T81" s="24"/>
      <c r="U81" s="15" t="str">
        <f t="shared" si="182"/>
        <v/>
      </c>
      <c r="V81" s="15">
        <f>IF(U81="",0,VLOOKUP(U81,Pointage[#All],2,FALSE)*V$76)</f>
        <v>0</v>
      </c>
      <c r="W81" s="24"/>
      <c r="X81" s="15" t="str">
        <f t="shared" si="183"/>
        <v/>
      </c>
      <c r="Y81" s="15">
        <f>IF(X81="",0,VLOOKUP(X81,Pointage[#All],2,FALSE)*Y$76)</f>
        <v>0</v>
      </c>
      <c r="Z81" s="16">
        <f t="shared" si="198"/>
        <v>0</v>
      </c>
      <c r="AA81" s="20"/>
      <c r="AB81" s="15" t="str">
        <f t="shared" si="184"/>
        <v/>
      </c>
      <c r="AC81" s="15">
        <f>IF(AB81="",0,VLOOKUP(AB81,Pointage[#All],2,FALSE)*AC$76)</f>
        <v>0</v>
      </c>
      <c r="AD81" s="24"/>
      <c r="AE81" s="15" t="str">
        <f t="shared" si="185"/>
        <v/>
      </c>
      <c r="AF81" s="15">
        <f>IF(AE81="",0,VLOOKUP(AE81,Pointage[#All],2,FALSE)*AF$76)</f>
        <v>0</v>
      </c>
      <c r="AG81" s="24"/>
      <c r="AH81" s="15" t="str">
        <f t="shared" si="186"/>
        <v/>
      </c>
      <c r="AI81" s="15">
        <f>IF(AH81="",0,VLOOKUP(AH81,Pointage[#All],2,FALSE)*AI$76)</f>
        <v>0</v>
      </c>
      <c r="AJ81" s="16">
        <f t="shared" si="199"/>
        <v>0</v>
      </c>
      <c r="AK81" s="20"/>
      <c r="AL81" s="15" t="str">
        <f t="shared" si="187"/>
        <v/>
      </c>
      <c r="AM81" s="15">
        <f>IF(AL81="",0,VLOOKUP(AL81,Pointage[#All],2,FALSE)*AM$76)</f>
        <v>0</v>
      </c>
      <c r="AN81" s="24"/>
      <c r="AO81" s="15" t="str">
        <f t="shared" si="188"/>
        <v/>
      </c>
      <c r="AP81" s="15">
        <f>IF(AO81="",0,VLOOKUP(AO81,Pointage[#All],2,FALSE)*AP$76)</f>
        <v>0</v>
      </c>
      <c r="AQ81" s="24"/>
      <c r="AR81" s="15" t="str">
        <f t="shared" si="189"/>
        <v/>
      </c>
      <c r="AS81" s="15">
        <f>IF(AR81="",0,VLOOKUP(AR81,Pointage[#All],2,FALSE)*AS$76)</f>
        <v>0</v>
      </c>
      <c r="AT81" s="16">
        <f t="shared" si="200"/>
        <v>0</v>
      </c>
      <c r="AU81" s="20"/>
      <c r="AV81" s="15" t="str">
        <f t="shared" si="190"/>
        <v/>
      </c>
      <c r="AW81" s="15">
        <f>IF(AV81="",0,VLOOKUP(AV81,Pointage[#All],2,FALSE)*AW$76)</f>
        <v>0</v>
      </c>
      <c r="AX81" s="24"/>
      <c r="AY81" s="15" t="str">
        <f t="shared" si="191"/>
        <v/>
      </c>
      <c r="AZ81" s="15">
        <f>IF(AY81="",0,VLOOKUP(AY81,Pointage[#All],2,FALSE)*AZ$76)</f>
        <v>0</v>
      </c>
      <c r="BA81" s="24"/>
      <c r="BB81" s="15" t="str">
        <f t="shared" si="192"/>
        <v/>
      </c>
      <c r="BC81" s="15">
        <f>IF(BB81="",0,VLOOKUP(BB81,Pointage[#All],2,FALSE)*BC$76)</f>
        <v>0</v>
      </c>
      <c r="BD81" s="16">
        <f t="shared" si="201"/>
        <v>0</v>
      </c>
      <c r="BE81" s="20"/>
      <c r="BF81" s="15" t="str">
        <f t="shared" si="193"/>
        <v/>
      </c>
      <c r="BG81" s="15">
        <f>IF(BF81="",0,VLOOKUP(BF81,Pointage[#All],2,FALSE)*BG$76)</f>
        <v>0</v>
      </c>
      <c r="BH81" s="24"/>
      <c r="BI81" s="15" t="str">
        <f t="shared" si="194"/>
        <v/>
      </c>
      <c r="BJ81" s="15">
        <f>IF(BI81="",0,VLOOKUP(BI81,Pointage[#All],2,FALSE)*BJ$76)</f>
        <v>0</v>
      </c>
      <c r="BK81" s="24"/>
      <c r="BL81" s="15" t="str">
        <f t="shared" si="195"/>
        <v/>
      </c>
      <c r="BM81" s="15">
        <f>IF(BL81="",0,VLOOKUP(BL81,Pointage[#All],2,FALSE)*BM$76)</f>
        <v>0</v>
      </c>
      <c r="BN81" s="16">
        <f t="shared" si="202"/>
        <v>0</v>
      </c>
      <c r="BO81" s="36"/>
      <c r="BP81" s="52">
        <f t="shared" si="169"/>
        <v>0</v>
      </c>
    </row>
    <row r="82" spans="1:68" x14ac:dyDescent="0.3">
      <c r="A82" s="23"/>
      <c r="B82" s="19"/>
      <c r="C82" s="19"/>
      <c r="D82" s="14">
        <f t="shared" si="196"/>
        <v>0</v>
      </c>
      <c r="E82" s="15" t="str">
        <f t="shared" si="177"/>
        <v/>
      </c>
      <c r="F82" s="14"/>
      <c r="G82" s="20"/>
      <c r="H82" s="15" t="str">
        <f t="shared" si="178"/>
        <v/>
      </c>
      <c r="I82" s="15">
        <f>IF(H82="",0,VLOOKUP(H82,Pointage[#All],2,FALSE)*I$76)</f>
        <v>0</v>
      </c>
      <c r="J82" s="24"/>
      <c r="K82" s="15" t="str">
        <f t="shared" si="179"/>
        <v/>
      </c>
      <c r="L82" s="15">
        <f>IF(K82="",0,VLOOKUP(K82,Pointage[#All],2,FALSE)*L$76)</f>
        <v>0</v>
      </c>
      <c r="M82" s="24"/>
      <c r="N82" s="15" t="str">
        <f t="shared" si="180"/>
        <v/>
      </c>
      <c r="O82" s="15">
        <f>IF(N82="",0,VLOOKUP(N82,Pointage[#All],2,FALSE)*O$76)</f>
        <v>0</v>
      </c>
      <c r="P82" s="16">
        <f t="shared" si="197"/>
        <v>0</v>
      </c>
      <c r="Q82" s="20"/>
      <c r="R82" s="15" t="str">
        <f t="shared" si="181"/>
        <v/>
      </c>
      <c r="S82" s="15">
        <f>IF(R82="",0,VLOOKUP(R82,Pointage[#All],2,FALSE)*S$76)</f>
        <v>0</v>
      </c>
      <c r="T82" s="24"/>
      <c r="U82" s="15" t="str">
        <f t="shared" si="182"/>
        <v/>
      </c>
      <c r="V82" s="15">
        <f>IF(U82="",0,VLOOKUP(U82,Pointage[#All],2,FALSE)*V$76)</f>
        <v>0</v>
      </c>
      <c r="W82" s="24"/>
      <c r="X82" s="15" t="str">
        <f t="shared" si="183"/>
        <v/>
      </c>
      <c r="Y82" s="15">
        <f>IF(X82="",0,VLOOKUP(X82,Pointage[#All],2,FALSE)*Y$76)</f>
        <v>0</v>
      </c>
      <c r="Z82" s="16">
        <f t="shared" si="198"/>
        <v>0</v>
      </c>
      <c r="AA82" s="20"/>
      <c r="AB82" s="15" t="str">
        <f t="shared" si="184"/>
        <v/>
      </c>
      <c r="AC82" s="15">
        <f>IF(AB82="",0,VLOOKUP(AB82,Pointage[#All],2,FALSE)*AC$76)</f>
        <v>0</v>
      </c>
      <c r="AD82" s="24"/>
      <c r="AE82" s="15" t="str">
        <f t="shared" si="185"/>
        <v/>
      </c>
      <c r="AF82" s="15">
        <f>IF(AE82="",0,VLOOKUP(AE82,Pointage[#All],2,FALSE)*AF$76)</f>
        <v>0</v>
      </c>
      <c r="AG82" s="24"/>
      <c r="AH82" s="15" t="str">
        <f t="shared" si="186"/>
        <v/>
      </c>
      <c r="AI82" s="15">
        <f>IF(AH82="",0,VLOOKUP(AH82,Pointage[#All],2,FALSE)*AI$76)</f>
        <v>0</v>
      </c>
      <c r="AJ82" s="16">
        <f t="shared" si="199"/>
        <v>0</v>
      </c>
      <c r="AK82" s="20"/>
      <c r="AL82" s="15" t="str">
        <f t="shared" si="187"/>
        <v/>
      </c>
      <c r="AM82" s="15">
        <f>IF(AL82="",0,VLOOKUP(AL82,Pointage[#All],2,FALSE)*AM$76)</f>
        <v>0</v>
      </c>
      <c r="AN82" s="24"/>
      <c r="AO82" s="15" t="str">
        <f t="shared" si="188"/>
        <v/>
      </c>
      <c r="AP82" s="15">
        <f>IF(AO82="",0,VLOOKUP(AO82,Pointage[#All],2,FALSE)*AP$76)</f>
        <v>0</v>
      </c>
      <c r="AQ82" s="24"/>
      <c r="AR82" s="15" t="str">
        <f t="shared" si="189"/>
        <v/>
      </c>
      <c r="AS82" s="15">
        <f>IF(AR82="",0,VLOOKUP(AR82,Pointage[#All],2,FALSE)*AS$76)</f>
        <v>0</v>
      </c>
      <c r="AT82" s="16">
        <f t="shared" si="200"/>
        <v>0</v>
      </c>
      <c r="AU82" s="20"/>
      <c r="AV82" s="15" t="str">
        <f t="shared" si="190"/>
        <v/>
      </c>
      <c r="AW82" s="15">
        <f>IF(AV82="",0,VLOOKUP(AV82,Pointage[#All],2,FALSE)*AW$76)</f>
        <v>0</v>
      </c>
      <c r="AX82" s="24"/>
      <c r="AY82" s="15" t="str">
        <f t="shared" si="191"/>
        <v/>
      </c>
      <c r="AZ82" s="15">
        <f>IF(AY82="",0,VLOOKUP(AY82,Pointage[#All],2,FALSE)*AZ$76)</f>
        <v>0</v>
      </c>
      <c r="BA82" s="24"/>
      <c r="BB82" s="15" t="str">
        <f t="shared" si="192"/>
        <v/>
      </c>
      <c r="BC82" s="15">
        <f>IF(BB82="",0,VLOOKUP(BB82,Pointage[#All],2,FALSE)*BC$76)</f>
        <v>0</v>
      </c>
      <c r="BD82" s="16">
        <f t="shared" si="201"/>
        <v>0</v>
      </c>
      <c r="BE82" s="20"/>
      <c r="BF82" s="15" t="str">
        <f t="shared" si="193"/>
        <v/>
      </c>
      <c r="BG82" s="15">
        <f>IF(BF82="",0,VLOOKUP(BF82,Pointage[#All],2,FALSE)*BG$76)</f>
        <v>0</v>
      </c>
      <c r="BH82" s="24"/>
      <c r="BI82" s="15" t="str">
        <f t="shared" si="194"/>
        <v/>
      </c>
      <c r="BJ82" s="15">
        <f>IF(BI82="",0,VLOOKUP(BI82,Pointage[#All],2,FALSE)*BJ$76)</f>
        <v>0</v>
      </c>
      <c r="BK82" s="24"/>
      <c r="BL82" s="15" t="str">
        <f t="shared" si="195"/>
        <v/>
      </c>
      <c r="BM82" s="15">
        <f>IF(BL82="",0,VLOOKUP(BL82,Pointage[#All],2,FALSE)*BM$76)</f>
        <v>0</v>
      </c>
      <c r="BN82" s="16">
        <f t="shared" si="202"/>
        <v>0</v>
      </c>
      <c r="BO82" s="36"/>
      <c r="BP82" s="52">
        <f t="shared" si="169"/>
        <v>0</v>
      </c>
    </row>
    <row r="83" spans="1:68" x14ac:dyDescent="0.3">
      <c r="A83" s="23"/>
      <c r="B83" s="19"/>
      <c r="C83" s="19"/>
      <c r="D83" s="14">
        <f t="shared" si="196"/>
        <v>0</v>
      </c>
      <c r="E83" s="15" t="str">
        <f t="shared" si="177"/>
        <v/>
      </c>
      <c r="F83" s="14"/>
      <c r="G83" s="20"/>
      <c r="H83" s="15" t="str">
        <f t="shared" si="178"/>
        <v/>
      </c>
      <c r="I83" s="15">
        <f>IF(H83="",0,VLOOKUP(H83,Pointage[#All],2,FALSE)*I$76)</f>
        <v>0</v>
      </c>
      <c r="J83" s="24"/>
      <c r="K83" s="15" t="str">
        <f t="shared" si="179"/>
        <v/>
      </c>
      <c r="L83" s="15">
        <f>IF(K83="",0,VLOOKUP(K83,Pointage[#All],2,FALSE)*L$76)</f>
        <v>0</v>
      </c>
      <c r="M83" s="24"/>
      <c r="N83" s="15" t="str">
        <f t="shared" si="180"/>
        <v/>
      </c>
      <c r="O83" s="15">
        <f>IF(N83="",0,VLOOKUP(N83,Pointage[#All],2,FALSE)*O$76)</f>
        <v>0</v>
      </c>
      <c r="P83" s="16">
        <f t="shared" si="197"/>
        <v>0</v>
      </c>
      <c r="Q83" s="20"/>
      <c r="R83" s="15" t="str">
        <f t="shared" si="181"/>
        <v/>
      </c>
      <c r="S83" s="15">
        <f>IF(R83="",0,VLOOKUP(R83,Pointage[#All],2,FALSE)*S$76)</f>
        <v>0</v>
      </c>
      <c r="T83" s="24"/>
      <c r="U83" s="15" t="str">
        <f t="shared" si="182"/>
        <v/>
      </c>
      <c r="V83" s="15">
        <f>IF(U83="",0,VLOOKUP(U83,Pointage[#All],2,FALSE)*V$76)</f>
        <v>0</v>
      </c>
      <c r="W83" s="24"/>
      <c r="X83" s="15" t="str">
        <f t="shared" si="183"/>
        <v/>
      </c>
      <c r="Y83" s="15">
        <f>IF(X83="",0,VLOOKUP(X83,Pointage[#All],2,FALSE)*Y$76)</f>
        <v>0</v>
      </c>
      <c r="Z83" s="16">
        <f t="shared" si="198"/>
        <v>0</v>
      </c>
      <c r="AA83" s="20"/>
      <c r="AB83" s="15" t="str">
        <f t="shared" si="184"/>
        <v/>
      </c>
      <c r="AC83" s="15">
        <f>IF(AB83="",0,VLOOKUP(AB83,Pointage[#All],2,FALSE)*AC$76)</f>
        <v>0</v>
      </c>
      <c r="AD83" s="24"/>
      <c r="AE83" s="15" t="str">
        <f t="shared" si="185"/>
        <v/>
      </c>
      <c r="AF83" s="15">
        <f>IF(AE83="",0,VLOOKUP(AE83,Pointage[#All],2,FALSE)*AF$76)</f>
        <v>0</v>
      </c>
      <c r="AG83" s="24"/>
      <c r="AH83" s="15" t="str">
        <f t="shared" si="186"/>
        <v/>
      </c>
      <c r="AI83" s="15">
        <f>IF(AH83="",0,VLOOKUP(AH83,Pointage[#All],2,FALSE)*AI$76)</f>
        <v>0</v>
      </c>
      <c r="AJ83" s="16">
        <f t="shared" si="199"/>
        <v>0</v>
      </c>
      <c r="AK83" s="20"/>
      <c r="AL83" s="15" t="str">
        <f t="shared" si="187"/>
        <v/>
      </c>
      <c r="AM83" s="15">
        <f>IF(AL83="",0,VLOOKUP(AL83,Pointage[#All],2,FALSE)*AM$76)</f>
        <v>0</v>
      </c>
      <c r="AN83" s="24"/>
      <c r="AO83" s="15" t="str">
        <f t="shared" si="188"/>
        <v/>
      </c>
      <c r="AP83" s="15">
        <f>IF(AO83="",0,VLOOKUP(AO83,Pointage[#All],2,FALSE)*AP$76)</f>
        <v>0</v>
      </c>
      <c r="AQ83" s="24"/>
      <c r="AR83" s="15" t="str">
        <f t="shared" si="189"/>
        <v/>
      </c>
      <c r="AS83" s="15">
        <f>IF(AR83="",0,VLOOKUP(AR83,Pointage[#All],2,FALSE)*AS$76)</f>
        <v>0</v>
      </c>
      <c r="AT83" s="16">
        <f t="shared" si="200"/>
        <v>0</v>
      </c>
      <c r="AU83" s="20"/>
      <c r="AV83" s="15" t="str">
        <f t="shared" si="190"/>
        <v/>
      </c>
      <c r="AW83" s="15">
        <f>IF(AV83="",0,VLOOKUP(AV83,Pointage[#All],2,FALSE)*AW$76)</f>
        <v>0</v>
      </c>
      <c r="AX83" s="24"/>
      <c r="AY83" s="15" t="str">
        <f t="shared" si="191"/>
        <v/>
      </c>
      <c r="AZ83" s="15">
        <f>IF(AY83="",0,VLOOKUP(AY83,Pointage[#All],2,FALSE)*AZ$76)</f>
        <v>0</v>
      </c>
      <c r="BA83" s="24"/>
      <c r="BB83" s="15" t="str">
        <f t="shared" si="192"/>
        <v/>
      </c>
      <c r="BC83" s="15">
        <f>IF(BB83="",0,VLOOKUP(BB83,Pointage[#All],2,FALSE)*BC$76)</f>
        <v>0</v>
      </c>
      <c r="BD83" s="16">
        <f t="shared" si="201"/>
        <v>0</v>
      </c>
      <c r="BE83" s="20"/>
      <c r="BF83" s="15" t="str">
        <f t="shared" si="193"/>
        <v/>
      </c>
      <c r="BG83" s="15">
        <f>IF(BF83="",0,VLOOKUP(BF83,Pointage[#All],2,FALSE)*BG$76)</f>
        <v>0</v>
      </c>
      <c r="BH83" s="24"/>
      <c r="BI83" s="15" t="str">
        <f t="shared" si="194"/>
        <v/>
      </c>
      <c r="BJ83" s="15">
        <f>IF(BI83="",0,VLOOKUP(BI83,Pointage[#All],2,FALSE)*BJ$76)</f>
        <v>0</v>
      </c>
      <c r="BK83" s="24"/>
      <c r="BL83" s="15" t="str">
        <f t="shared" si="195"/>
        <v/>
      </c>
      <c r="BM83" s="15">
        <f>IF(BL83="",0,VLOOKUP(BL83,Pointage[#All],2,FALSE)*BM$76)</f>
        <v>0</v>
      </c>
      <c r="BN83" s="16">
        <f t="shared" si="202"/>
        <v>0</v>
      </c>
      <c r="BO83" s="36"/>
      <c r="BP83" s="52">
        <f t="shared" si="169"/>
        <v>0</v>
      </c>
    </row>
    <row r="84" spans="1:68" x14ac:dyDescent="0.3">
      <c r="A84" s="23"/>
      <c r="B84" s="19"/>
      <c r="C84" s="19"/>
      <c r="D84" s="14">
        <f t="shared" si="196"/>
        <v>0</v>
      </c>
      <c r="E84" s="15" t="str">
        <f t="shared" si="177"/>
        <v/>
      </c>
      <c r="F84" s="14"/>
      <c r="G84" s="20"/>
      <c r="H84" s="15" t="str">
        <f t="shared" si="178"/>
        <v/>
      </c>
      <c r="I84" s="15">
        <f>IF(H84="",0,VLOOKUP(H84,Pointage[#All],2,FALSE)*I$76)</f>
        <v>0</v>
      </c>
      <c r="J84" s="24"/>
      <c r="K84" s="15" t="str">
        <f t="shared" si="179"/>
        <v/>
      </c>
      <c r="L84" s="15">
        <f>IF(K84="",0,VLOOKUP(K84,Pointage[#All],2,FALSE)*L$76)</f>
        <v>0</v>
      </c>
      <c r="M84" s="24"/>
      <c r="N84" s="15" t="str">
        <f t="shared" si="180"/>
        <v/>
      </c>
      <c r="O84" s="15">
        <f>IF(N84="",0,VLOOKUP(N84,Pointage[#All],2,FALSE)*O$76)</f>
        <v>0</v>
      </c>
      <c r="P84" s="16">
        <f t="shared" si="197"/>
        <v>0</v>
      </c>
      <c r="Q84" s="20"/>
      <c r="R84" s="15" t="str">
        <f t="shared" si="181"/>
        <v/>
      </c>
      <c r="S84" s="15">
        <f>IF(R84="",0,VLOOKUP(R84,Pointage[#All],2,FALSE)*S$76)</f>
        <v>0</v>
      </c>
      <c r="T84" s="24"/>
      <c r="U84" s="15" t="str">
        <f t="shared" si="182"/>
        <v/>
      </c>
      <c r="V84" s="15">
        <f>IF(U84="",0,VLOOKUP(U84,Pointage[#All],2,FALSE)*V$76)</f>
        <v>0</v>
      </c>
      <c r="W84" s="24"/>
      <c r="X84" s="15" t="str">
        <f t="shared" si="183"/>
        <v/>
      </c>
      <c r="Y84" s="15">
        <f>IF(X84="",0,VLOOKUP(X84,Pointage[#All],2,FALSE)*Y$76)</f>
        <v>0</v>
      </c>
      <c r="Z84" s="16">
        <f t="shared" si="198"/>
        <v>0</v>
      </c>
      <c r="AA84" s="20"/>
      <c r="AB84" s="15" t="str">
        <f t="shared" si="184"/>
        <v/>
      </c>
      <c r="AC84" s="15">
        <f>IF(AB84="",0,VLOOKUP(AB84,Pointage[#All],2,FALSE)*AC$76)</f>
        <v>0</v>
      </c>
      <c r="AD84" s="24"/>
      <c r="AE84" s="15" t="str">
        <f t="shared" si="185"/>
        <v/>
      </c>
      <c r="AF84" s="15">
        <f>IF(AE84="",0,VLOOKUP(AE84,Pointage[#All],2,FALSE)*AF$76)</f>
        <v>0</v>
      </c>
      <c r="AG84" s="24"/>
      <c r="AH84" s="15" t="str">
        <f t="shared" si="186"/>
        <v/>
      </c>
      <c r="AI84" s="15">
        <f>IF(AH84="",0,VLOOKUP(AH84,Pointage[#All],2,FALSE)*AI$76)</f>
        <v>0</v>
      </c>
      <c r="AJ84" s="16">
        <f t="shared" si="199"/>
        <v>0</v>
      </c>
      <c r="AK84" s="20"/>
      <c r="AL84" s="15" t="str">
        <f t="shared" si="187"/>
        <v/>
      </c>
      <c r="AM84" s="15">
        <f>IF(AL84="",0,VLOOKUP(AL84,Pointage[#All],2,FALSE)*AM$76)</f>
        <v>0</v>
      </c>
      <c r="AN84" s="24"/>
      <c r="AO84" s="15" t="str">
        <f t="shared" si="188"/>
        <v/>
      </c>
      <c r="AP84" s="15">
        <f>IF(AO84="",0,VLOOKUP(AO84,Pointage[#All],2,FALSE)*AP$76)</f>
        <v>0</v>
      </c>
      <c r="AQ84" s="24"/>
      <c r="AR84" s="15" t="str">
        <f t="shared" si="189"/>
        <v/>
      </c>
      <c r="AS84" s="15">
        <f>IF(AR84="",0,VLOOKUP(AR84,Pointage[#All],2,FALSE)*AS$76)</f>
        <v>0</v>
      </c>
      <c r="AT84" s="16">
        <f t="shared" si="200"/>
        <v>0</v>
      </c>
      <c r="AU84" s="20"/>
      <c r="AV84" s="15" t="str">
        <f t="shared" si="190"/>
        <v/>
      </c>
      <c r="AW84" s="15">
        <f>IF(AV84="",0,VLOOKUP(AV84,Pointage[#All],2,FALSE)*AW$76)</f>
        <v>0</v>
      </c>
      <c r="AX84" s="24"/>
      <c r="AY84" s="15" t="str">
        <f t="shared" si="191"/>
        <v/>
      </c>
      <c r="AZ84" s="15">
        <f>IF(AY84="",0,VLOOKUP(AY84,Pointage[#All],2,FALSE)*AZ$76)</f>
        <v>0</v>
      </c>
      <c r="BA84" s="24"/>
      <c r="BB84" s="15" t="str">
        <f t="shared" si="192"/>
        <v/>
      </c>
      <c r="BC84" s="15">
        <f>IF(BB84="",0,VLOOKUP(BB84,Pointage[#All],2,FALSE)*BC$76)</f>
        <v>0</v>
      </c>
      <c r="BD84" s="16">
        <f t="shared" si="201"/>
        <v>0</v>
      </c>
      <c r="BE84" s="20"/>
      <c r="BF84" s="15" t="str">
        <f t="shared" si="193"/>
        <v/>
      </c>
      <c r="BG84" s="15">
        <f>IF(BF84="",0,VLOOKUP(BF84,Pointage[#All],2,FALSE)*BG$76)</f>
        <v>0</v>
      </c>
      <c r="BH84" s="24"/>
      <c r="BI84" s="15" t="str">
        <f t="shared" si="194"/>
        <v/>
      </c>
      <c r="BJ84" s="15">
        <f>IF(BI84="",0,VLOOKUP(BI84,Pointage[#All],2,FALSE)*BJ$76)</f>
        <v>0</v>
      </c>
      <c r="BK84" s="24"/>
      <c r="BL84" s="15" t="str">
        <f t="shared" si="195"/>
        <v/>
      </c>
      <c r="BM84" s="15">
        <f>IF(BL84="",0,VLOOKUP(BL84,Pointage[#All],2,FALSE)*BM$76)</f>
        <v>0</v>
      </c>
      <c r="BN84" s="16">
        <f t="shared" si="202"/>
        <v>0</v>
      </c>
      <c r="BO84" s="36"/>
      <c r="BP84" s="52">
        <f t="shared" si="169"/>
        <v>0</v>
      </c>
    </row>
    <row r="85" spans="1:68" x14ac:dyDescent="0.3">
      <c r="A85" s="23"/>
      <c r="B85" s="19"/>
      <c r="C85" s="19"/>
      <c r="D85" s="14">
        <f t="shared" si="196"/>
        <v>0</v>
      </c>
      <c r="E85" s="15" t="str">
        <f t="shared" si="177"/>
        <v/>
      </c>
      <c r="F85" s="14"/>
      <c r="G85" s="20"/>
      <c r="H85" s="15" t="str">
        <f t="shared" si="178"/>
        <v/>
      </c>
      <c r="I85" s="15">
        <f>IF(H85="",0,VLOOKUP(H85,Pointage[#All],2,FALSE)*I$76)</f>
        <v>0</v>
      </c>
      <c r="J85" s="24"/>
      <c r="K85" s="15" t="str">
        <f t="shared" si="179"/>
        <v/>
      </c>
      <c r="L85" s="15">
        <f>IF(K85="",0,VLOOKUP(K85,Pointage[#All],2,FALSE)*L$76)</f>
        <v>0</v>
      </c>
      <c r="M85" s="24"/>
      <c r="N85" s="15" t="str">
        <f t="shared" si="180"/>
        <v/>
      </c>
      <c r="O85" s="15">
        <f>IF(N85="",0,VLOOKUP(N85,Pointage[#All],2,FALSE)*O$76)</f>
        <v>0</v>
      </c>
      <c r="P85" s="16">
        <f t="shared" si="197"/>
        <v>0</v>
      </c>
      <c r="Q85" s="20"/>
      <c r="R85" s="15" t="str">
        <f t="shared" si="181"/>
        <v/>
      </c>
      <c r="S85" s="15">
        <f>IF(R85="",0,VLOOKUP(R85,Pointage[#All],2,FALSE)*S$76)</f>
        <v>0</v>
      </c>
      <c r="T85" s="24"/>
      <c r="U85" s="15" t="str">
        <f t="shared" si="182"/>
        <v/>
      </c>
      <c r="V85" s="15">
        <f>IF(U85="",0,VLOOKUP(U85,Pointage[#All],2,FALSE)*V$76)</f>
        <v>0</v>
      </c>
      <c r="W85" s="24"/>
      <c r="X85" s="15" t="str">
        <f t="shared" si="183"/>
        <v/>
      </c>
      <c r="Y85" s="15">
        <f>IF(X85="",0,VLOOKUP(X85,Pointage[#All],2,FALSE)*Y$76)</f>
        <v>0</v>
      </c>
      <c r="Z85" s="16">
        <f t="shared" si="198"/>
        <v>0</v>
      </c>
      <c r="AA85" s="20"/>
      <c r="AB85" s="15" t="str">
        <f t="shared" si="184"/>
        <v/>
      </c>
      <c r="AC85" s="15">
        <f>IF(AB85="",0,VLOOKUP(AB85,Pointage[#All],2,FALSE)*AC$76)</f>
        <v>0</v>
      </c>
      <c r="AD85" s="24"/>
      <c r="AE85" s="15" t="str">
        <f t="shared" si="185"/>
        <v/>
      </c>
      <c r="AF85" s="15">
        <f>IF(AE85="",0,VLOOKUP(AE85,Pointage[#All],2,FALSE)*AF$76)</f>
        <v>0</v>
      </c>
      <c r="AG85" s="24"/>
      <c r="AH85" s="15" t="str">
        <f t="shared" si="186"/>
        <v/>
      </c>
      <c r="AI85" s="15">
        <f>IF(AH85="",0,VLOOKUP(AH85,Pointage[#All],2,FALSE)*AI$76)</f>
        <v>0</v>
      </c>
      <c r="AJ85" s="16">
        <f t="shared" si="199"/>
        <v>0</v>
      </c>
      <c r="AK85" s="20"/>
      <c r="AL85" s="15" t="str">
        <f t="shared" si="187"/>
        <v/>
      </c>
      <c r="AM85" s="15">
        <f>IF(AL85="",0,VLOOKUP(AL85,Pointage[#All],2,FALSE)*AM$76)</f>
        <v>0</v>
      </c>
      <c r="AN85" s="24"/>
      <c r="AO85" s="15" t="str">
        <f t="shared" si="188"/>
        <v/>
      </c>
      <c r="AP85" s="15">
        <f>IF(AO85="",0,VLOOKUP(AO85,Pointage[#All],2,FALSE)*AP$76)</f>
        <v>0</v>
      </c>
      <c r="AQ85" s="24"/>
      <c r="AR85" s="15" t="str">
        <f t="shared" si="189"/>
        <v/>
      </c>
      <c r="AS85" s="15">
        <f>IF(AR85="",0,VLOOKUP(AR85,Pointage[#All],2,FALSE)*AS$76)</f>
        <v>0</v>
      </c>
      <c r="AT85" s="16">
        <f t="shared" si="200"/>
        <v>0</v>
      </c>
      <c r="AU85" s="20"/>
      <c r="AV85" s="15" t="str">
        <f t="shared" si="190"/>
        <v/>
      </c>
      <c r="AW85" s="15">
        <f>IF(AV85="",0,VLOOKUP(AV85,Pointage[#All],2,FALSE)*AW$76)</f>
        <v>0</v>
      </c>
      <c r="AX85" s="24"/>
      <c r="AY85" s="15" t="str">
        <f t="shared" si="191"/>
        <v/>
      </c>
      <c r="AZ85" s="15">
        <f>IF(AY85="",0,VLOOKUP(AY85,Pointage[#All],2,FALSE)*AZ$76)</f>
        <v>0</v>
      </c>
      <c r="BA85" s="24"/>
      <c r="BB85" s="15" t="str">
        <f t="shared" si="192"/>
        <v/>
      </c>
      <c r="BC85" s="15">
        <f>IF(BB85="",0,VLOOKUP(BB85,Pointage[#All],2,FALSE)*BC$76)</f>
        <v>0</v>
      </c>
      <c r="BD85" s="16">
        <f t="shared" si="201"/>
        <v>0</v>
      </c>
      <c r="BE85" s="20"/>
      <c r="BF85" s="15" t="str">
        <f t="shared" si="193"/>
        <v/>
      </c>
      <c r="BG85" s="15">
        <f>IF(BF85="",0,VLOOKUP(BF85,Pointage[#All],2,FALSE)*BG$76)</f>
        <v>0</v>
      </c>
      <c r="BH85" s="24"/>
      <c r="BI85" s="15" t="str">
        <f t="shared" si="194"/>
        <v/>
      </c>
      <c r="BJ85" s="15">
        <f>IF(BI85="",0,VLOOKUP(BI85,Pointage[#All],2,FALSE)*BJ$76)</f>
        <v>0</v>
      </c>
      <c r="BK85" s="24"/>
      <c r="BL85" s="15" t="str">
        <f t="shared" si="195"/>
        <v/>
      </c>
      <c r="BM85" s="15">
        <f>IF(BL85="",0,VLOOKUP(BL85,Pointage[#All],2,FALSE)*BM$76)</f>
        <v>0</v>
      </c>
      <c r="BN85" s="16">
        <f t="shared" si="202"/>
        <v>0</v>
      </c>
      <c r="BO85" s="36"/>
      <c r="BP85" s="52">
        <f t="shared" si="169"/>
        <v>0</v>
      </c>
    </row>
    <row r="86" spans="1:68" x14ac:dyDescent="0.3">
      <c r="A86" s="23"/>
      <c r="B86" s="19"/>
      <c r="C86" s="19"/>
      <c r="D86" s="14">
        <f t="shared" si="196"/>
        <v>0</v>
      </c>
      <c r="E86" s="15" t="str">
        <f t="shared" si="177"/>
        <v/>
      </c>
      <c r="F86" s="14"/>
      <c r="G86" s="20"/>
      <c r="H86" s="15" t="str">
        <f t="shared" si="178"/>
        <v/>
      </c>
      <c r="I86" s="15">
        <f>IF(H86="",0,VLOOKUP(H86,Pointage[#All],2,FALSE)*I$76)</f>
        <v>0</v>
      </c>
      <c r="J86" s="24"/>
      <c r="K86" s="15" t="str">
        <f t="shared" si="179"/>
        <v/>
      </c>
      <c r="L86" s="15">
        <f>IF(K86="",0,VLOOKUP(K86,Pointage[#All],2,FALSE)*L$76)</f>
        <v>0</v>
      </c>
      <c r="M86" s="24"/>
      <c r="N86" s="15" t="str">
        <f t="shared" si="180"/>
        <v/>
      </c>
      <c r="O86" s="15">
        <f>IF(N86="",0,VLOOKUP(N86,Pointage[#All],2,FALSE)*O$76)</f>
        <v>0</v>
      </c>
      <c r="P86" s="16">
        <f t="shared" si="197"/>
        <v>0</v>
      </c>
      <c r="Q86" s="20"/>
      <c r="R86" s="15" t="str">
        <f t="shared" si="181"/>
        <v/>
      </c>
      <c r="S86" s="15">
        <f>IF(R86="",0,VLOOKUP(R86,Pointage[#All],2,FALSE)*S$76)</f>
        <v>0</v>
      </c>
      <c r="T86" s="24"/>
      <c r="U86" s="15" t="str">
        <f t="shared" si="182"/>
        <v/>
      </c>
      <c r="V86" s="15">
        <f>IF(U86="",0,VLOOKUP(U86,Pointage[#All],2,FALSE)*V$76)</f>
        <v>0</v>
      </c>
      <c r="W86" s="24"/>
      <c r="X86" s="15" t="str">
        <f t="shared" si="183"/>
        <v/>
      </c>
      <c r="Y86" s="15">
        <f>IF(X86="",0,VLOOKUP(X86,Pointage[#All],2,FALSE)*Y$76)</f>
        <v>0</v>
      </c>
      <c r="Z86" s="16">
        <f t="shared" si="198"/>
        <v>0</v>
      </c>
      <c r="AA86" s="20"/>
      <c r="AB86" s="15" t="str">
        <f t="shared" si="184"/>
        <v/>
      </c>
      <c r="AC86" s="15">
        <f>IF(AB86="",0,VLOOKUP(AB86,Pointage[#All],2,FALSE)*AC$76)</f>
        <v>0</v>
      </c>
      <c r="AD86" s="24"/>
      <c r="AE86" s="15" t="str">
        <f t="shared" si="185"/>
        <v/>
      </c>
      <c r="AF86" s="15">
        <f>IF(AE86="",0,VLOOKUP(AE86,Pointage[#All],2,FALSE)*AF$76)</f>
        <v>0</v>
      </c>
      <c r="AG86" s="24"/>
      <c r="AH86" s="15" t="str">
        <f t="shared" si="186"/>
        <v/>
      </c>
      <c r="AI86" s="15">
        <f>IF(AH86="",0,VLOOKUP(AH86,Pointage[#All],2,FALSE)*AI$76)</f>
        <v>0</v>
      </c>
      <c r="AJ86" s="16">
        <f t="shared" si="199"/>
        <v>0</v>
      </c>
      <c r="AK86" s="20"/>
      <c r="AL86" s="15" t="str">
        <f t="shared" si="187"/>
        <v/>
      </c>
      <c r="AM86" s="15">
        <f>IF(AL86="",0,VLOOKUP(AL86,Pointage[#All],2,FALSE)*AM$76)</f>
        <v>0</v>
      </c>
      <c r="AN86" s="24"/>
      <c r="AO86" s="15" t="str">
        <f t="shared" si="188"/>
        <v/>
      </c>
      <c r="AP86" s="15">
        <f>IF(AO86="",0,VLOOKUP(AO86,Pointage[#All],2,FALSE)*AP$76)</f>
        <v>0</v>
      </c>
      <c r="AQ86" s="24"/>
      <c r="AR86" s="15" t="str">
        <f t="shared" si="189"/>
        <v/>
      </c>
      <c r="AS86" s="15">
        <f>IF(AR86="",0,VLOOKUP(AR86,Pointage[#All],2,FALSE)*AS$76)</f>
        <v>0</v>
      </c>
      <c r="AT86" s="16">
        <f t="shared" si="200"/>
        <v>0</v>
      </c>
      <c r="AU86" s="20"/>
      <c r="AV86" s="15" t="str">
        <f t="shared" si="190"/>
        <v/>
      </c>
      <c r="AW86" s="15">
        <f>IF(AV86="",0,VLOOKUP(AV86,Pointage[#All],2,FALSE)*AW$76)</f>
        <v>0</v>
      </c>
      <c r="AX86" s="24"/>
      <c r="AY86" s="15" t="str">
        <f t="shared" si="191"/>
        <v/>
      </c>
      <c r="AZ86" s="15">
        <f>IF(AY86="",0,VLOOKUP(AY86,Pointage[#All],2,FALSE)*AZ$76)</f>
        <v>0</v>
      </c>
      <c r="BA86" s="24"/>
      <c r="BB86" s="15" t="str">
        <f t="shared" si="192"/>
        <v/>
      </c>
      <c r="BC86" s="15">
        <f>IF(BB86="",0,VLOOKUP(BB86,Pointage[#All],2,FALSE)*BC$76)</f>
        <v>0</v>
      </c>
      <c r="BD86" s="16">
        <f t="shared" si="201"/>
        <v>0</v>
      </c>
      <c r="BE86" s="20"/>
      <c r="BF86" s="15" t="str">
        <f t="shared" si="193"/>
        <v/>
      </c>
      <c r="BG86" s="15">
        <f>IF(BF86="",0,VLOOKUP(BF86,Pointage[#All],2,FALSE)*BG$76)</f>
        <v>0</v>
      </c>
      <c r="BH86" s="24"/>
      <c r="BI86" s="15" t="str">
        <f t="shared" si="194"/>
        <v/>
      </c>
      <c r="BJ86" s="15">
        <f>IF(BI86="",0,VLOOKUP(BI86,Pointage[#All],2,FALSE)*BJ$76)</f>
        <v>0</v>
      </c>
      <c r="BK86" s="24"/>
      <c r="BL86" s="15" t="str">
        <f t="shared" si="195"/>
        <v/>
      </c>
      <c r="BM86" s="15">
        <f>IF(BL86="",0,VLOOKUP(BL86,Pointage[#All],2,FALSE)*BM$76)</f>
        <v>0</v>
      </c>
      <c r="BN86" s="16">
        <f t="shared" si="202"/>
        <v>0</v>
      </c>
      <c r="BO86" s="36"/>
      <c r="BP86" s="52">
        <f t="shared" si="169"/>
        <v>0</v>
      </c>
    </row>
    <row r="87" spans="1:68" x14ac:dyDescent="0.3">
      <c r="A87" s="21"/>
      <c r="B87" s="21"/>
      <c r="C87" s="21"/>
    </row>
  </sheetData>
  <sheetProtection algorithmName="SHA-512" hashValue="Tmegbh7tbm2idoImizbkr++8vGKt9ufwVwefJretfCa4DastutHbAjHRXNEg6TSWLb4eNPG+fcSHFZzYYrHnIw==" saltValue="KIaY7cDKgrqFHu1tzf2PHQ==" spinCount="100000" sheet="1" insertRows="0" sort="0"/>
  <sortState xmlns:xlrd2="http://schemas.microsoft.com/office/spreadsheetml/2017/richdata2" ref="A58:BP68">
    <sortCondition ref="E58:E68"/>
  </sortState>
  <mergeCells count="35">
    <mergeCell ref="A76:F77"/>
    <mergeCell ref="P76:P77"/>
    <mergeCell ref="Q1:Z1"/>
    <mergeCell ref="Z25:Z26"/>
    <mergeCell ref="Z56:Z57"/>
    <mergeCell ref="Z76:Z77"/>
    <mergeCell ref="G1:P1"/>
    <mergeCell ref="A2:F3"/>
    <mergeCell ref="A25:F26"/>
    <mergeCell ref="P25:P26"/>
    <mergeCell ref="A56:F57"/>
    <mergeCell ref="P56:P57"/>
    <mergeCell ref="Z2:Z3"/>
    <mergeCell ref="P2:P3"/>
    <mergeCell ref="BN76:BN77"/>
    <mergeCell ref="AA1:AJ1"/>
    <mergeCell ref="AJ25:AJ26"/>
    <mergeCell ref="AJ56:AJ57"/>
    <mergeCell ref="AJ76:AJ77"/>
    <mergeCell ref="AK1:AT1"/>
    <mergeCell ref="AT25:AT26"/>
    <mergeCell ref="AT56:AT57"/>
    <mergeCell ref="AT76:AT77"/>
    <mergeCell ref="AT2:AT3"/>
    <mergeCell ref="AJ2:AJ3"/>
    <mergeCell ref="AU1:BD1"/>
    <mergeCell ref="BD2:BD3"/>
    <mergeCell ref="BD25:BD26"/>
    <mergeCell ref="BD56:BD57"/>
    <mergeCell ref="BD76:BD77"/>
    <mergeCell ref="BO2:BO3"/>
    <mergeCell ref="BE1:BN1"/>
    <mergeCell ref="BN2:BN3"/>
    <mergeCell ref="BN25:BN26"/>
    <mergeCell ref="BN56:BN57"/>
  </mergeCells>
  <printOptions horizontalCentered="1"/>
  <pageMargins left="0.25" right="0.25" top="0.75" bottom="0.75" header="0.3" footer="0.3"/>
  <pageSetup scale="74" fitToHeight="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J96"/>
  <sheetViews>
    <sheetView tabSelected="1" topLeftCell="A17" zoomScale="80" zoomScaleNormal="80" zoomScalePageLayoutView="110" workbookViewId="0">
      <selection activeCell="N35" sqref="N35"/>
    </sheetView>
  </sheetViews>
  <sheetFormatPr baseColWidth="10" defaultColWidth="11" defaultRowHeight="14.4" x14ac:dyDescent="0.3"/>
  <cols>
    <col min="2" max="2" width="27.44140625" bestFit="1" customWidth="1"/>
    <col min="3" max="3" width="23.33203125" customWidth="1"/>
    <col min="4" max="5" width="9.6640625" customWidth="1"/>
    <col min="6" max="6" width="11" customWidth="1"/>
    <col min="7" max="7" width="9.6640625" customWidth="1"/>
    <col min="8" max="8" width="9" customWidth="1"/>
    <col min="9" max="9" width="10.44140625" customWidth="1"/>
    <col min="10" max="10" width="6.44140625" customWidth="1"/>
    <col min="11" max="11" width="9" customWidth="1"/>
    <col min="12" max="12" width="10.44140625" customWidth="1"/>
    <col min="13" max="13" width="6.44140625" customWidth="1"/>
    <col min="14" max="14" width="9" customWidth="1"/>
    <col min="15" max="15" width="10.44140625" customWidth="1"/>
    <col min="16" max="16" width="6.44140625" customWidth="1"/>
    <col min="17" max="17" width="9" customWidth="1"/>
    <col min="18" max="18" width="10.44140625" customWidth="1"/>
    <col min="19" max="19" width="6.44140625" customWidth="1"/>
    <col min="20" max="20" width="12.33203125" customWidth="1"/>
    <col min="21" max="21" width="9" customWidth="1"/>
    <col min="22" max="22" width="10.44140625" customWidth="1"/>
    <col min="23" max="23" width="6.44140625" customWidth="1"/>
    <col min="24" max="24" width="9" customWidth="1"/>
    <col min="25" max="25" width="10.44140625" customWidth="1"/>
    <col min="26" max="26" width="6.44140625" customWidth="1"/>
    <col min="27" max="27" width="9" customWidth="1"/>
    <col min="28" max="28" width="10.44140625" customWidth="1"/>
    <col min="29" max="29" width="6.44140625" customWidth="1"/>
    <col min="30" max="30" width="9" customWidth="1"/>
    <col min="31" max="31" width="10.44140625" customWidth="1"/>
    <col min="32" max="32" width="6.44140625" customWidth="1"/>
    <col min="33" max="33" width="12.33203125" customWidth="1"/>
    <col min="34" max="34" width="9" customWidth="1"/>
    <col min="35" max="35" width="10.44140625" customWidth="1"/>
    <col min="36" max="36" width="6.44140625" customWidth="1"/>
    <col min="37" max="37" width="9" customWidth="1"/>
    <col min="38" max="38" width="10.44140625" customWidth="1"/>
    <col min="39" max="39" width="6.44140625" customWidth="1"/>
    <col min="40" max="40" width="9" customWidth="1"/>
    <col min="41" max="41" width="10.44140625" customWidth="1"/>
    <col min="42" max="42" width="6.44140625" customWidth="1"/>
    <col min="43" max="43" width="9" customWidth="1"/>
    <col min="44" max="44" width="10.44140625" customWidth="1"/>
    <col min="45" max="45" width="6.44140625" customWidth="1"/>
    <col min="46" max="46" width="12.33203125" customWidth="1"/>
    <col min="47" max="47" width="9" customWidth="1"/>
    <col min="48" max="58" width="9.109375" customWidth="1"/>
    <col min="59" max="59" width="13.109375" customWidth="1"/>
    <col min="60" max="60" width="9" customWidth="1"/>
    <col min="61" max="71" width="9.109375" customWidth="1"/>
    <col min="72" max="72" width="13.109375" customWidth="1"/>
    <col min="73" max="73" width="10.77734375" customWidth="1"/>
    <col min="74" max="83" width="9.109375" customWidth="1"/>
    <col min="84" max="84" width="8" customWidth="1"/>
    <col min="85" max="85" width="9.109375" customWidth="1"/>
    <col min="86" max="86" width="6.77734375" customWidth="1"/>
    <col min="87" max="87" width="3.44140625" customWidth="1"/>
    <col min="88" max="88" width="8.44140625" style="53" customWidth="1"/>
  </cols>
  <sheetData>
    <row r="1" spans="1:88" s="40" customFormat="1" x14ac:dyDescent="0.3">
      <c r="A1" s="54" t="s">
        <v>3</v>
      </c>
      <c r="B1" s="55" t="s">
        <v>4</v>
      </c>
      <c r="C1" s="55" t="s">
        <v>5</v>
      </c>
      <c r="D1" s="56" t="s">
        <v>16</v>
      </c>
      <c r="E1" s="55" t="s">
        <v>6</v>
      </c>
      <c r="F1" s="55" t="s">
        <v>24</v>
      </c>
      <c r="G1" s="55" t="s">
        <v>7</v>
      </c>
      <c r="H1" s="73" t="s">
        <v>32</v>
      </c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67" t="s">
        <v>38</v>
      </c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/>
      <c r="AH1" s="73" t="s">
        <v>39</v>
      </c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5"/>
      <c r="AU1" s="67" t="s">
        <v>35</v>
      </c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9"/>
      <c r="BH1" s="73" t="s">
        <v>40</v>
      </c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5"/>
      <c r="BU1" s="67" t="s">
        <v>37</v>
      </c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9"/>
      <c r="CH1" s="57" t="s">
        <v>0</v>
      </c>
      <c r="CI1" s="33"/>
      <c r="CJ1" s="51"/>
    </row>
    <row r="2" spans="1:88" x14ac:dyDescent="0.3">
      <c r="A2" s="76" t="s">
        <v>29</v>
      </c>
      <c r="B2" s="77"/>
      <c r="C2" s="77"/>
      <c r="D2" s="77"/>
      <c r="E2" s="77"/>
      <c r="F2" s="77"/>
      <c r="G2" s="78"/>
      <c r="H2" s="4" t="s">
        <v>8</v>
      </c>
      <c r="I2" s="12" t="s">
        <v>12</v>
      </c>
      <c r="J2" s="32">
        <v>4</v>
      </c>
      <c r="K2" s="5" t="s">
        <v>14</v>
      </c>
      <c r="L2" s="12" t="s">
        <v>12</v>
      </c>
      <c r="M2" s="32">
        <v>4</v>
      </c>
      <c r="N2" s="5" t="s">
        <v>17</v>
      </c>
      <c r="O2" s="12" t="s">
        <v>12</v>
      </c>
      <c r="P2" s="32"/>
      <c r="Q2" s="5" t="s">
        <v>15</v>
      </c>
      <c r="R2" s="12" t="s">
        <v>12</v>
      </c>
      <c r="S2" s="32">
        <v>9</v>
      </c>
      <c r="T2" s="70" t="s">
        <v>1</v>
      </c>
      <c r="U2" s="4" t="s">
        <v>8</v>
      </c>
      <c r="V2" s="12" t="s">
        <v>12</v>
      </c>
      <c r="W2" s="29">
        <v>3</v>
      </c>
      <c r="X2" s="5" t="s">
        <v>14</v>
      </c>
      <c r="Y2" s="12" t="s">
        <v>12</v>
      </c>
      <c r="Z2" s="29">
        <v>4</v>
      </c>
      <c r="AA2" s="5" t="s">
        <v>17</v>
      </c>
      <c r="AB2" s="12" t="s">
        <v>12</v>
      </c>
      <c r="AC2" s="29">
        <v>1</v>
      </c>
      <c r="AD2" s="5" t="s">
        <v>15</v>
      </c>
      <c r="AE2" s="12" t="s">
        <v>12</v>
      </c>
      <c r="AF2" s="29">
        <v>12</v>
      </c>
      <c r="AG2" s="70" t="s">
        <v>1</v>
      </c>
      <c r="AH2" s="4" t="s">
        <v>8</v>
      </c>
      <c r="AI2" s="12" t="s">
        <v>12</v>
      </c>
      <c r="AJ2" s="32">
        <v>1</v>
      </c>
      <c r="AK2" s="5" t="s">
        <v>14</v>
      </c>
      <c r="AL2" s="12" t="s">
        <v>12</v>
      </c>
      <c r="AM2" s="32">
        <v>1</v>
      </c>
      <c r="AN2" s="5" t="s">
        <v>17</v>
      </c>
      <c r="AO2" s="12" t="s">
        <v>12</v>
      </c>
      <c r="AP2" s="32"/>
      <c r="AQ2" s="5" t="s">
        <v>15</v>
      </c>
      <c r="AR2" s="12" t="s">
        <v>12</v>
      </c>
      <c r="AS2" s="32">
        <v>6</v>
      </c>
      <c r="AT2" s="70" t="s">
        <v>1</v>
      </c>
      <c r="AU2" s="4" t="s">
        <v>8</v>
      </c>
      <c r="AV2" s="9" t="s">
        <v>12</v>
      </c>
      <c r="AW2" s="29">
        <v>1</v>
      </c>
      <c r="AX2" s="5" t="s">
        <v>14</v>
      </c>
      <c r="AY2" s="9" t="s">
        <v>12</v>
      </c>
      <c r="AZ2" s="29">
        <v>3</v>
      </c>
      <c r="BA2" s="5" t="s">
        <v>17</v>
      </c>
      <c r="BB2" s="9" t="s">
        <v>12</v>
      </c>
      <c r="BC2" s="29">
        <v>3</v>
      </c>
      <c r="BD2" s="5" t="s">
        <v>15</v>
      </c>
      <c r="BE2" s="12" t="s">
        <v>12</v>
      </c>
      <c r="BF2" s="29">
        <v>8</v>
      </c>
      <c r="BG2" s="70" t="s">
        <v>1</v>
      </c>
      <c r="BH2" s="4" t="s">
        <v>8</v>
      </c>
      <c r="BI2" s="9" t="s">
        <v>12</v>
      </c>
      <c r="BJ2" s="32"/>
      <c r="BK2" s="5" t="s">
        <v>14</v>
      </c>
      <c r="BL2" s="9" t="s">
        <v>12</v>
      </c>
      <c r="BM2" s="32">
        <v>1</v>
      </c>
      <c r="BN2" s="5" t="s">
        <v>17</v>
      </c>
      <c r="BO2" s="9" t="s">
        <v>12</v>
      </c>
      <c r="BP2" s="32">
        <v>1</v>
      </c>
      <c r="BQ2" s="5" t="s">
        <v>15</v>
      </c>
      <c r="BR2" s="12" t="s">
        <v>12</v>
      </c>
      <c r="BS2" s="32">
        <v>5</v>
      </c>
      <c r="BT2" s="70" t="s">
        <v>1</v>
      </c>
      <c r="BU2" s="4" t="s">
        <v>8</v>
      </c>
      <c r="BV2" s="12" t="s">
        <v>12</v>
      </c>
      <c r="BW2" s="29">
        <v>1</v>
      </c>
      <c r="BX2" s="5" t="s">
        <v>14</v>
      </c>
      <c r="BY2" s="12" t="s">
        <v>12</v>
      </c>
      <c r="BZ2" s="29">
        <v>4</v>
      </c>
      <c r="CA2" s="5" t="s">
        <v>17</v>
      </c>
      <c r="CB2" s="12" t="s">
        <v>12</v>
      </c>
      <c r="CC2" s="29">
        <v>4</v>
      </c>
      <c r="CD2" s="5" t="s">
        <v>15</v>
      </c>
      <c r="CE2" s="12" t="s">
        <v>12</v>
      </c>
      <c r="CF2" s="29">
        <v>15</v>
      </c>
      <c r="CG2" s="70" t="s">
        <v>1</v>
      </c>
      <c r="CH2" s="70" t="s">
        <v>1</v>
      </c>
      <c r="CI2" s="38"/>
      <c r="CJ2" s="52" t="s">
        <v>31</v>
      </c>
    </row>
    <row r="3" spans="1:88" x14ac:dyDescent="0.3">
      <c r="A3" s="79"/>
      <c r="B3" s="80"/>
      <c r="C3" s="80"/>
      <c r="D3" s="80"/>
      <c r="E3" s="80"/>
      <c r="F3" s="80"/>
      <c r="G3" s="81"/>
      <c r="H3" s="2" t="s">
        <v>9</v>
      </c>
      <c r="I3" s="3" t="s">
        <v>10</v>
      </c>
      <c r="J3" s="3" t="s">
        <v>11</v>
      </c>
      <c r="K3" s="3" t="s">
        <v>9</v>
      </c>
      <c r="L3" s="3" t="s">
        <v>10</v>
      </c>
      <c r="M3" s="3" t="s">
        <v>11</v>
      </c>
      <c r="N3" s="3" t="s">
        <v>9</v>
      </c>
      <c r="O3" s="3" t="s">
        <v>10</v>
      </c>
      <c r="P3" s="3" t="s">
        <v>11</v>
      </c>
      <c r="Q3" s="3" t="s">
        <v>9</v>
      </c>
      <c r="R3" s="3" t="s">
        <v>10</v>
      </c>
      <c r="S3" s="3" t="s">
        <v>11</v>
      </c>
      <c r="T3" s="71"/>
      <c r="U3" s="2" t="s">
        <v>9</v>
      </c>
      <c r="V3" s="3" t="s">
        <v>10</v>
      </c>
      <c r="W3" s="3" t="s">
        <v>11</v>
      </c>
      <c r="X3" s="3" t="s">
        <v>9</v>
      </c>
      <c r="Y3" s="3" t="s">
        <v>10</v>
      </c>
      <c r="Z3" s="3" t="s">
        <v>11</v>
      </c>
      <c r="AA3" s="3" t="s">
        <v>9</v>
      </c>
      <c r="AB3" s="3" t="s">
        <v>10</v>
      </c>
      <c r="AC3" s="3" t="s">
        <v>11</v>
      </c>
      <c r="AD3" s="3" t="s">
        <v>9</v>
      </c>
      <c r="AE3" s="3" t="s">
        <v>10</v>
      </c>
      <c r="AF3" s="3" t="s">
        <v>11</v>
      </c>
      <c r="AG3" s="71"/>
      <c r="AH3" s="2" t="s">
        <v>9</v>
      </c>
      <c r="AI3" s="3" t="s">
        <v>10</v>
      </c>
      <c r="AJ3" s="3" t="s">
        <v>11</v>
      </c>
      <c r="AK3" s="3" t="s">
        <v>9</v>
      </c>
      <c r="AL3" s="3" t="s">
        <v>10</v>
      </c>
      <c r="AM3" s="3" t="s">
        <v>11</v>
      </c>
      <c r="AN3" s="3" t="s">
        <v>9</v>
      </c>
      <c r="AO3" s="3" t="s">
        <v>10</v>
      </c>
      <c r="AP3" s="3" t="s">
        <v>11</v>
      </c>
      <c r="AQ3" s="3" t="s">
        <v>9</v>
      </c>
      <c r="AR3" s="3" t="s">
        <v>10</v>
      </c>
      <c r="AS3" s="3" t="s">
        <v>11</v>
      </c>
      <c r="AT3" s="71"/>
      <c r="AU3" s="2" t="s">
        <v>9</v>
      </c>
      <c r="AV3" s="3" t="s">
        <v>10</v>
      </c>
      <c r="AW3" s="3" t="s">
        <v>11</v>
      </c>
      <c r="AX3" s="3" t="s">
        <v>9</v>
      </c>
      <c r="AY3" s="3" t="s">
        <v>10</v>
      </c>
      <c r="AZ3" s="3" t="s">
        <v>11</v>
      </c>
      <c r="BA3" s="3" t="s">
        <v>9</v>
      </c>
      <c r="BB3" s="3" t="s">
        <v>10</v>
      </c>
      <c r="BC3" s="3" t="s">
        <v>11</v>
      </c>
      <c r="BD3" s="3" t="s">
        <v>9</v>
      </c>
      <c r="BE3" s="3" t="s">
        <v>10</v>
      </c>
      <c r="BF3" s="3" t="s">
        <v>11</v>
      </c>
      <c r="BG3" s="71"/>
      <c r="BH3" s="2" t="s">
        <v>9</v>
      </c>
      <c r="BI3" s="3" t="s">
        <v>10</v>
      </c>
      <c r="BJ3" s="3" t="s">
        <v>11</v>
      </c>
      <c r="BK3" s="3" t="s">
        <v>9</v>
      </c>
      <c r="BL3" s="3" t="s">
        <v>10</v>
      </c>
      <c r="BM3" s="3" t="s">
        <v>11</v>
      </c>
      <c r="BN3" s="3" t="s">
        <v>9</v>
      </c>
      <c r="BO3" s="3" t="s">
        <v>10</v>
      </c>
      <c r="BP3" s="3" t="s">
        <v>11</v>
      </c>
      <c r="BQ3" s="3" t="s">
        <v>9</v>
      </c>
      <c r="BR3" s="3" t="s">
        <v>10</v>
      </c>
      <c r="BS3" s="3" t="s">
        <v>11</v>
      </c>
      <c r="BT3" s="71"/>
      <c r="BU3" s="2" t="s">
        <v>9</v>
      </c>
      <c r="BV3" s="3" t="s">
        <v>10</v>
      </c>
      <c r="BW3" s="3" t="s">
        <v>11</v>
      </c>
      <c r="BX3" s="3" t="s">
        <v>9</v>
      </c>
      <c r="BY3" s="3" t="s">
        <v>10</v>
      </c>
      <c r="BZ3" s="3" t="s">
        <v>11</v>
      </c>
      <c r="CA3" s="3" t="s">
        <v>9</v>
      </c>
      <c r="CB3" s="3" t="s">
        <v>10</v>
      </c>
      <c r="CC3" s="3" t="s">
        <v>11</v>
      </c>
      <c r="CD3" s="3" t="s">
        <v>9</v>
      </c>
      <c r="CE3" s="3" t="s">
        <v>10</v>
      </c>
      <c r="CF3" s="3" t="s">
        <v>11</v>
      </c>
      <c r="CG3" s="71"/>
      <c r="CH3" s="71"/>
      <c r="CI3" s="38"/>
      <c r="CJ3" s="52"/>
    </row>
    <row r="4" spans="1:88" ht="15" customHeight="1" x14ac:dyDescent="0.35">
      <c r="A4" s="20">
        <v>1437</v>
      </c>
      <c r="B4" s="19" t="s">
        <v>67</v>
      </c>
      <c r="C4" s="19" t="s">
        <v>68</v>
      </c>
      <c r="D4" s="14">
        <f t="shared" ref="D4:D9" si="0">T4+AG4++AT4+BG4+BT4+CG4</f>
        <v>307.5</v>
      </c>
      <c r="E4" s="15">
        <f t="shared" ref="E4:E9" si="1">IF(D4=0,"",RANK(D4,D$4:D$16,0))</f>
        <v>1</v>
      </c>
      <c r="F4" s="15">
        <f t="shared" ref="F4:F16" si="2">IF(CH4=0,"",RANK(CH4,CH$4:CH$96,0))</f>
        <v>3</v>
      </c>
      <c r="G4" s="15" t="str">
        <f t="shared" ref="G4:G9" si="3">IF(E4=1,"Or",IF(E4=2,"Argent",IF(E4=3,"Bronze","")))</f>
        <v>Or</v>
      </c>
      <c r="H4" s="20">
        <v>65.962000000000003</v>
      </c>
      <c r="I4" s="15">
        <f t="shared" ref="I4:I9" si="4">IF(H4=0,"",IF(COUNTIF(H$4:H$16,"&gt;0")&gt;1,RANK(H4,H$4:H$16,0),IF(H4&gt;=63,1,IF(AND(H4&gt;=60,H4&lt;=62.9),2,3))))</f>
        <v>1</v>
      </c>
      <c r="J4" s="15">
        <f>IF(I4="",0,VLOOKUP(I4,Pointage[#All],2,FALSE)*J$2)</f>
        <v>24</v>
      </c>
      <c r="K4" s="24">
        <v>65.344999999999999</v>
      </c>
      <c r="L4" s="15">
        <f t="shared" ref="L4:L9" si="5">IF(K4=0,"",IF(COUNTIF(K$4:K$16,"&gt;0")&gt;1,RANK(K4,K$4:K$16,0),IF(K4&gt;=63,1,IF(AND(K4&gt;=60,K4&lt;=62.9),2,3))))</f>
        <v>1</v>
      </c>
      <c r="M4" s="15">
        <f>IF(L4="",0,VLOOKUP(L4,Pointage[#All],2,FALSE)*M$2)</f>
        <v>24</v>
      </c>
      <c r="N4" s="24"/>
      <c r="O4" s="15" t="str">
        <f t="shared" ref="O4:O9" si="6">IF(N4=0,"",IF(COUNTIF(N$4:N$16,"&gt;0")&gt;1,RANK(N4,N$4:N$16,0),IF(N4&gt;=63,1,IF(AND(N4&gt;=60,N4&lt;=62.9),2,3))))</f>
        <v/>
      </c>
      <c r="P4" s="15">
        <f>IF(O4="",0,VLOOKUP(O4,Pointage[#All],2,FALSE)*P$2)</f>
        <v>0</v>
      </c>
      <c r="Q4" s="24">
        <v>62.515000000000001</v>
      </c>
      <c r="R4" s="15">
        <f t="shared" ref="R4:R16" si="7">IF(Q4=0,"",IF(COUNTIF(Q$4:Q$96,"&gt;0")&gt;1,RANK(Q4,Q$4:Q$96,0),IF(Q4&gt;=63,1,IF(AND(Q4&gt;=60,Q4&lt;=62.9),2,3))))</f>
        <v>4</v>
      </c>
      <c r="S4" s="15">
        <f>IF(R4="",0,VLOOKUP(R4,Pointage[#All],2,FALSE)*S$2)</f>
        <v>27</v>
      </c>
      <c r="T4" s="16">
        <f t="shared" ref="T4:T9" si="8">IF(J4="","",J4+M4+S4)</f>
        <v>75</v>
      </c>
      <c r="U4" s="20">
        <v>56.154000000000003</v>
      </c>
      <c r="V4" s="15">
        <f t="shared" ref="V4:V9" si="9">IF(U4=0,"",IF(COUNTIF(U$4:U$16,"&gt;0")&gt;1,RANK(U4,U$4:U$16,0),IF(U4&gt;=63,1,IF(AND(U4&gt;=60,U4&lt;=62.9),2,3))))</f>
        <v>3</v>
      </c>
      <c r="W4" s="15">
        <f>IF(V4="",0,VLOOKUP(V4,Pointage[#All],2,FALSE)*W$2)</f>
        <v>12</v>
      </c>
      <c r="X4" s="24">
        <v>59.655000000000001</v>
      </c>
      <c r="Y4" s="15">
        <f t="shared" ref="Y4:Y9" si="10">IF(X4=0,"",IF(COUNTIF(X$4:X$16,"&gt;0")&gt;1,RANK(X4,X$4:X$16,0),IF(X4&gt;=63,1,IF(AND(X4&gt;=60,X4&lt;=62.9),2,3))))</f>
        <v>3</v>
      </c>
      <c r="Z4" s="15">
        <f>IF(Y4="",0,VLOOKUP(Y4,Pointage[#All],2,FALSE)*Z$2)</f>
        <v>16</v>
      </c>
      <c r="AA4" s="24"/>
      <c r="AB4" s="15" t="str">
        <f t="shared" ref="AB4:AB9" si="11">IF(AA4=0,"",IF(COUNTIF(AA$4:AA$16,"&gt;0")&gt;1,RANK(AA4,AA$4:AA$16,0),IF(AA4&gt;=63,1,IF(AND(AA4&gt;=60,AA4&lt;=62.9),2,3))))</f>
        <v/>
      </c>
      <c r="AC4" s="15">
        <f>IF(AB4="",0,VLOOKUP(AB4,Pointage[#All],2,FALSE)*AC$2)</f>
        <v>0</v>
      </c>
      <c r="AD4" s="24">
        <v>58.088000000000001</v>
      </c>
      <c r="AE4" s="15">
        <f t="shared" ref="AE4:AE16" si="12">IF(AD4=0,"",IF(COUNTIF(AD$4:AD$96,"&gt;0")&gt;1,RANK(AD4,AD$4:AD$96,0),IF(AD4&gt;=63,1,IF(AND(AD4&gt;=60,AD4&lt;=62.9),2,3))))</f>
        <v>10</v>
      </c>
      <c r="AF4" s="15">
        <f>IF(AE4="",0,VLOOKUP(AE4,Pointage[#All],2,FALSE)*AF$2)</f>
        <v>0</v>
      </c>
      <c r="AG4" s="16">
        <f t="shared" ref="AG4:AG9" si="13">IF(W4="","",W4+Z4+AF4)</f>
        <v>28</v>
      </c>
      <c r="AH4" s="20"/>
      <c r="AI4" s="15" t="str">
        <f t="shared" ref="AI4:AI9" si="14">IF(AH4=0,"",IF(COUNTIF(AH$4:AH$16,"&gt;0")&gt;1,RANK(AH4,AH$4:AH$16,0),IF(AH4&gt;=63,1,IF(AND(AH4&gt;=60,AH4&lt;=62.9),2,3))))</f>
        <v/>
      </c>
      <c r="AJ4" s="15">
        <f>IF(AI4="",0,VLOOKUP(AI4,Pointage[#All],2,FALSE)*AJ$2)</f>
        <v>0</v>
      </c>
      <c r="AK4" s="24"/>
      <c r="AL4" s="15" t="str">
        <f t="shared" ref="AL4:AL9" si="15">IF(AK4=0,"",IF(COUNTIF(AK$4:AK$16,"&gt;0")&gt;1,RANK(AK4,AK$4:AK$16,0),IF(AK4&gt;=63,1,IF(AND(AK4&gt;=60,AK4&lt;=62.9),2,3))))</f>
        <v/>
      </c>
      <c r="AM4" s="15">
        <f>IF(AL4="",0,VLOOKUP(AL4,Pointage[#All],2,FALSE)*AM$2)</f>
        <v>0</v>
      </c>
      <c r="AN4" s="24"/>
      <c r="AO4" s="15" t="str">
        <f t="shared" ref="AO4:AO9" si="16">IF(AN4=0,"",IF(COUNTIF(AN$4:AN$16,"&gt;0")&gt;1,RANK(AN4,AN$4:AN$16,0),IF(AN4&gt;=63,1,IF(AND(AN4&gt;=60,AN4&lt;=62.9),2,3))))</f>
        <v/>
      </c>
      <c r="AP4" s="15">
        <f>IF(AO4="",0,VLOOKUP(AO4,Pointage[#All],2,FALSE)*AP$2)</f>
        <v>0</v>
      </c>
      <c r="AQ4" s="24"/>
      <c r="AR4" s="15" t="str">
        <f t="shared" ref="AR4:AR16" si="17">IF(AQ4=0,"",IF(COUNTIF(AQ$4:AQ$96,"&gt;0")&gt;1,RANK(AQ4,AQ$4:AQ$96,0),IF(AQ4&gt;=63,1,IF(AND(AQ4&gt;=60,AQ4&lt;=62.9),2,3))))</f>
        <v/>
      </c>
      <c r="AS4" s="15">
        <f>IF(AR4="",0,VLOOKUP(AR4,Pointage[#All],2,FALSE)*AS$2)</f>
        <v>0</v>
      </c>
      <c r="AT4" s="16">
        <f t="shared" ref="AT4:AT9" si="18">IF(AJ4="","",AJ4+AM4+AS4)</f>
        <v>0</v>
      </c>
      <c r="AU4" s="20"/>
      <c r="AV4" s="15" t="str">
        <f t="shared" ref="AV4:AV9" si="19">IF(AU4=0,"",IF(COUNTIF(AU$4:AU$16,"&gt;0")&gt;1,RANK(AU4,AU$4:AU$16,0),IF(AU4&gt;=63,1,IF(AND(AU4&gt;=60,AU4&lt;=62.9),2,3))))</f>
        <v/>
      </c>
      <c r="AW4" s="15">
        <f>IF(AV4="",0,VLOOKUP(AV4,Pointage[#All],2,FALSE)*AW$2)</f>
        <v>0</v>
      </c>
      <c r="AX4" s="24"/>
      <c r="AY4" s="15" t="str">
        <f t="shared" ref="AY4:AY9" si="20">IF(AX4=0,"",IF(COUNTIF(AX$4:AX$16,"&gt;0")&gt;1,RANK(AX4,AX$4:AX$16,0),IF(AX4&gt;=63,1,IF(AND(AX4&gt;=60,AX4&lt;=62.9),2,3))))</f>
        <v/>
      </c>
      <c r="AZ4" s="15">
        <f>IF(AY4="",0,VLOOKUP(AY4,Pointage[#All],2,FALSE)*AZ$2)</f>
        <v>0</v>
      </c>
      <c r="BA4" s="24"/>
      <c r="BB4" s="15" t="str">
        <f t="shared" ref="BB4:BB9" si="21">IF(BA4=0,"",IF(COUNTIF(BA$4:BA$16,"&gt;0")&gt;1,RANK(BA4,BA$4:BA$16,0),IF(BA4&gt;=63,1,IF(AND(BA4&gt;=60,BA4&lt;=62.9),2,3))))</f>
        <v/>
      </c>
      <c r="BC4" s="15">
        <f>IF(BB4="",0,VLOOKUP(BB4,Pointage[#All],2,FALSE)*BC$2)</f>
        <v>0</v>
      </c>
      <c r="BD4" s="24"/>
      <c r="BE4" s="15" t="str">
        <f t="shared" ref="BE4:BE16" si="22">IF(BD4=0,"",IF(COUNTIF(BD$4:BD$96,"&gt;0")&gt;1,RANK(BD4,BD$4:BD$96,0),IF(BD4&gt;=63,1,IF(AND(BD4&gt;=60,BD4&lt;=62.9),2,3))))</f>
        <v/>
      </c>
      <c r="BF4" s="15">
        <f>IF(BE4="",0,VLOOKUP(BE4,Pointage[#All],2,FALSE)*BF$2)</f>
        <v>0</v>
      </c>
      <c r="BG4" s="16">
        <f t="shared" ref="BG4:BG9" si="23">IF(AZ4="","",AZ4+BC4+BF4)</f>
        <v>0</v>
      </c>
      <c r="BH4" s="20"/>
      <c r="BI4" s="15" t="str">
        <f t="shared" ref="BI4:BI9" si="24">IF(BH4=0,"",IF(COUNTIF(BH$4:BH$16,"&gt;0")&gt;1,RANK(BH4,BH$4:BH$16,0),IF(BH4&gt;=63,1,IF(AND(BH4&gt;=60,BH4&lt;=62.9),2,3))))</f>
        <v/>
      </c>
      <c r="BJ4" s="15">
        <f>IF(BI4="",0,VLOOKUP(BI4,Pointage[#All],2,FALSE)*BJ$2)</f>
        <v>0</v>
      </c>
      <c r="BK4" s="24">
        <v>65.17</v>
      </c>
      <c r="BL4" s="15">
        <f t="shared" ref="BL4:BL9" si="25">IF(BK4=0,"",IF(COUNTIF(BK$4:BK$16,"&gt;0")&gt;1,RANK(BK4,BK$4:BK$16,0),IF(BK4&gt;=63,1,IF(AND(BK4&gt;=60,BK4&lt;=62.9),2,3))))</f>
        <v>1</v>
      </c>
      <c r="BM4" s="15">
        <f>IF(BL4="",0,VLOOKUP(BL4,Pointage[#All],2,FALSE)*BM$2)</f>
        <v>6</v>
      </c>
      <c r="BN4" s="24">
        <v>65</v>
      </c>
      <c r="BO4" s="15">
        <f t="shared" ref="BO4:BO9" si="26">IF(BN4=0,"",IF(COUNTIF(BN$4:BN$16,"&gt;0")&gt;1,RANK(BN4,BN$4:BN$16,0),IF(BN4&gt;=63,1,IF(AND(BN4&gt;=60,BN4&lt;=62.9),2,3))))</f>
        <v>1</v>
      </c>
      <c r="BP4" s="15">
        <f>IF(BO4="",0,VLOOKUP(BO4,Pointage[#All],2,FALSE)*BP$2)</f>
        <v>6</v>
      </c>
      <c r="BQ4" s="24">
        <v>69.760000000000005</v>
      </c>
      <c r="BR4" s="15">
        <f t="shared" ref="BR4:BR16" si="27">IF(BQ4=0,"",IF(COUNTIF(BQ$4:BQ$96,"&gt;0")&gt;1,RANK(BQ4,BQ$4:BQ$96,0),IF(BQ4&gt;=63,1,IF(AND(BQ4&gt;=60,BQ4&lt;=62.9),2,3))))</f>
        <v>2</v>
      </c>
      <c r="BS4" s="15">
        <f>IF(BR4="",0,VLOOKUP(BR4,Pointage[#All],2,FALSE)*BS$2)</f>
        <v>25</v>
      </c>
      <c r="BT4" s="16">
        <f t="shared" ref="BT4:BT9" si="28">IF(BM4="","",BM4+BP4+BS4)</f>
        <v>37</v>
      </c>
      <c r="BU4" s="20"/>
      <c r="BV4" s="15" t="str">
        <f t="shared" ref="BV4:BV9" si="29">IF(BU4=0,"",IF(COUNTIF(BU$4:BU$16,"&gt;0")&gt;1,RANK(BU4,BU$4:BU$16,0),IF(BU4&gt;=63,1,IF(AND(BU4&gt;=60,BU4&lt;=62.9),2,3))))</f>
        <v/>
      </c>
      <c r="BW4" s="15">
        <f>IF(BV4="",0,VLOOKUP(BV4,Pointage[#All],2,FALSE)*BW$2)</f>
        <v>0</v>
      </c>
      <c r="BX4" s="24">
        <v>61.033999999999999</v>
      </c>
      <c r="BY4" s="15">
        <f t="shared" ref="BY4:BY9" si="30">IF(BX4=0,"",IF(COUNTIF(BX$4:BX$16,"&gt;0")&gt;1,RANK(BX4,BX$4:BX$16,0),IF(BX4&gt;=63,1,IF(AND(BX4&gt;=60,BX4&lt;=62.9),2,3))))</f>
        <v>2</v>
      </c>
      <c r="BZ4" s="15">
        <f>IF(BY4="",0,VLOOKUP(BY4,Pointage[#All],2,FALSE)*BZ$2)</f>
        <v>20</v>
      </c>
      <c r="CA4" s="24">
        <v>66.2</v>
      </c>
      <c r="CB4" s="15">
        <f t="shared" ref="CB4:CB9" si="31">IF(CA4=0,"",IF(COUNTIF(CA$4:CA$16,"&gt;0")&gt;1,RANK(CA4,CA$4:CA$16,0),IF(CA4&gt;=63,1,IF(AND(CA4&gt;=60,CA4&lt;=62.9),2,3))))</f>
        <v>1</v>
      </c>
      <c r="CC4" s="15">
        <f>IF(CB4="",0,VLOOKUP(CB4,Pointage[#All],2,FALSE)*CC$2)</f>
        <v>24</v>
      </c>
      <c r="CD4" s="24">
        <v>69.265000000000001</v>
      </c>
      <c r="CE4" s="15">
        <f t="shared" ref="CE4:CE16" si="32">IF(CD4=0,"",IF(COUNTIF(CD$4:CD$96,"&gt;0")&gt;1,RANK(CD4,CD$4:CD$96,0),IF(CD4&gt;=63,1,IF(AND(CD4&gt;=60,CD4&lt;=62.9),2,3))))</f>
        <v>1</v>
      </c>
      <c r="CF4" s="15">
        <f>IF(CE4="",0,VLOOKUP(CE4,Pointage[#All],2,FALSE)*CF$2)</f>
        <v>90</v>
      </c>
      <c r="CG4" s="16">
        <f t="shared" ref="CG4:CG9" si="33">IF(BZ4="","",BZ4+CF4+CC4)*1.25</f>
        <v>167.5</v>
      </c>
      <c r="CH4" s="17">
        <f t="shared" ref="CH4:CH9" si="34">S4+AF4+AS4+BF4+BS4+CF4*1.25</f>
        <v>164.5</v>
      </c>
      <c r="CI4" s="41" t="s">
        <v>219</v>
      </c>
      <c r="CJ4" s="52">
        <f t="shared" ref="CJ4:CJ9" si="35">BU4+BX4+CA4+CD4</f>
        <v>196.49900000000002</v>
      </c>
    </row>
    <row r="5" spans="1:88" ht="15" customHeight="1" x14ac:dyDescent="0.35">
      <c r="A5" s="20">
        <v>1451</v>
      </c>
      <c r="B5" s="19" t="s">
        <v>65</v>
      </c>
      <c r="C5" s="19" t="s">
        <v>66</v>
      </c>
      <c r="D5" s="14">
        <f t="shared" si="0"/>
        <v>206</v>
      </c>
      <c r="E5" s="15">
        <f t="shared" si="1"/>
        <v>2</v>
      </c>
      <c r="F5" s="15">
        <f t="shared" si="2"/>
        <v>7</v>
      </c>
      <c r="G5" s="15" t="str">
        <f t="shared" si="3"/>
        <v>Argent</v>
      </c>
      <c r="H5" s="20">
        <v>61.154000000000003</v>
      </c>
      <c r="I5" s="15">
        <f t="shared" si="4"/>
        <v>4</v>
      </c>
      <c r="J5" s="15">
        <f>IF(I5="",0,VLOOKUP(I5,Pointage[#All],2,FALSE)*J$2)</f>
        <v>12</v>
      </c>
      <c r="K5" s="24">
        <v>65.171999999999997</v>
      </c>
      <c r="L5" s="15">
        <f t="shared" si="5"/>
        <v>2</v>
      </c>
      <c r="M5" s="15">
        <f>IF(L5="",0,VLOOKUP(L5,Pointage[#All],2,FALSE)*M$2)</f>
        <v>20</v>
      </c>
      <c r="N5" s="24"/>
      <c r="O5" s="15" t="str">
        <f t="shared" si="6"/>
        <v/>
      </c>
      <c r="P5" s="15">
        <f>IF(O5="",0,VLOOKUP(O5,Pointage[#All],2,FALSE)*P$2)</f>
        <v>0</v>
      </c>
      <c r="Q5" s="24">
        <v>58.353000000000002</v>
      </c>
      <c r="R5" s="15">
        <f t="shared" si="7"/>
        <v>7</v>
      </c>
      <c r="S5" s="15">
        <f>IF(R5="",0,VLOOKUP(R5,Pointage[#All],2,FALSE)*S$2)</f>
        <v>0</v>
      </c>
      <c r="T5" s="16">
        <f t="shared" si="8"/>
        <v>32</v>
      </c>
      <c r="U5" s="20">
        <v>57.884999999999998</v>
      </c>
      <c r="V5" s="15">
        <f t="shared" si="9"/>
        <v>2</v>
      </c>
      <c r="W5" s="15">
        <f>IF(V5="",0,VLOOKUP(V5,Pointage[#All],2,FALSE)*W$2)</f>
        <v>15</v>
      </c>
      <c r="X5" s="24">
        <v>53.966000000000001</v>
      </c>
      <c r="Y5" s="15">
        <f t="shared" si="10"/>
        <v>4</v>
      </c>
      <c r="Z5" s="15">
        <f>IF(Y5="",0,VLOOKUP(Y5,Pointage[#All],2,FALSE)*Z$2)</f>
        <v>12</v>
      </c>
      <c r="AA5" s="24"/>
      <c r="AB5" s="15" t="str">
        <f t="shared" si="11"/>
        <v/>
      </c>
      <c r="AC5" s="15">
        <f>IF(AB5="",0,VLOOKUP(AB5,Pointage[#All],2,FALSE)*AC$2)</f>
        <v>0</v>
      </c>
      <c r="AD5" s="24">
        <v>70.734999999999999</v>
      </c>
      <c r="AE5" s="15">
        <f t="shared" si="12"/>
        <v>3</v>
      </c>
      <c r="AF5" s="15">
        <f>IF(AE5="",0,VLOOKUP(AE5,Pointage[#All],2,FALSE)*AF$2)</f>
        <v>48</v>
      </c>
      <c r="AG5" s="16">
        <f t="shared" si="13"/>
        <v>75</v>
      </c>
      <c r="AH5" s="20"/>
      <c r="AI5" s="15" t="str">
        <f t="shared" si="14"/>
        <v/>
      </c>
      <c r="AJ5" s="15">
        <f>IF(AI5="",0,VLOOKUP(AI5,Pointage[#All],2,FALSE)*AJ$2)</f>
        <v>0</v>
      </c>
      <c r="AK5" s="24"/>
      <c r="AL5" s="15" t="str">
        <f t="shared" si="15"/>
        <v/>
      </c>
      <c r="AM5" s="15">
        <f>IF(AL5="",0,VLOOKUP(AL5,Pointage[#All],2,FALSE)*AM$2)</f>
        <v>0</v>
      </c>
      <c r="AN5" s="24"/>
      <c r="AO5" s="15" t="str">
        <f t="shared" si="16"/>
        <v/>
      </c>
      <c r="AP5" s="15">
        <f>IF(AO5="",0,VLOOKUP(AO5,Pointage[#All],2,FALSE)*AP$2)</f>
        <v>0</v>
      </c>
      <c r="AQ5" s="24"/>
      <c r="AR5" s="15" t="str">
        <f t="shared" si="17"/>
        <v/>
      </c>
      <c r="AS5" s="15">
        <f>IF(AR5="",0,VLOOKUP(AR5,Pointage[#All],2,FALSE)*AS$2)</f>
        <v>0</v>
      </c>
      <c r="AT5" s="16">
        <f t="shared" si="18"/>
        <v>0</v>
      </c>
      <c r="AU5" s="20"/>
      <c r="AV5" s="15" t="str">
        <f t="shared" si="19"/>
        <v/>
      </c>
      <c r="AW5" s="15">
        <f>IF(AV5="",0,VLOOKUP(AV5,Pointage[#All],2,FALSE)*AW$2)</f>
        <v>0</v>
      </c>
      <c r="AX5" s="24">
        <v>63.276000000000003</v>
      </c>
      <c r="AY5" s="15">
        <f t="shared" si="20"/>
        <v>2</v>
      </c>
      <c r="AZ5" s="15">
        <f>IF(AY5="",0,VLOOKUP(AY5,Pointage[#All],2,FALSE)*AZ$2)</f>
        <v>15</v>
      </c>
      <c r="BA5" s="24">
        <v>60.2</v>
      </c>
      <c r="BB5" s="15">
        <f t="shared" si="21"/>
        <v>2</v>
      </c>
      <c r="BC5" s="15">
        <f>IF(BB5="",0,VLOOKUP(BB5,Pointage[#All],2,FALSE)*BC$2)</f>
        <v>15</v>
      </c>
      <c r="BD5" s="24">
        <v>69.412000000000006</v>
      </c>
      <c r="BE5" s="15">
        <f t="shared" si="22"/>
        <v>4</v>
      </c>
      <c r="BF5" s="15">
        <f>IF(BE5="",0,VLOOKUP(BE5,Pointage[#All],2,FALSE)*BF$2)</f>
        <v>24</v>
      </c>
      <c r="BG5" s="16">
        <f t="shared" si="23"/>
        <v>54</v>
      </c>
      <c r="BH5" s="20"/>
      <c r="BI5" s="15" t="str">
        <f t="shared" si="24"/>
        <v/>
      </c>
      <c r="BJ5" s="15">
        <f>IF(BI5="",0,VLOOKUP(BI5,Pointage[#All],2,FALSE)*BJ$2)</f>
        <v>0</v>
      </c>
      <c r="BK5" s="24"/>
      <c r="BL5" s="15" t="str">
        <f t="shared" si="25"/>
        <v/>
      </c>
      <c r="BM5" s="15">
        <f>IF(BL5="",0,VLOOKUP(BL5,Pointage[#All],2,FALSE)*BM$2)</f>
        <v>0</v>
      </c>
      <c r="BN5" s="24"/>
      <c r="BO5" s="15" t="str">
        <f t="shared" si="26"/>
        <v/>
      </c>
      <c r="BP5" s="15">
        <f>IF(BO5="",0,VLOOKUP(BO5,Pointage[#All],2,FALSE)*BP$2)</f>
        <v>0</v>
      </c>
      <c r="BQ5" s="24"/>
      <c r="BR5" s="15" t="str">
        <f t="shared" si="27"/>
        <v/>
      </c>
      <c r="BS5" s="15">
        <f>IF(BR5="",0,VLOOKUP(BR5,Pointage[#All],2,FALSE)*BS$2)</f>
        <v>0</v>
      </c>
      <c r="BT5" s="16">
        <f t="shared" si="28"/>
        <v>0</v>
      </c>
      <c r="BU5" s="20"/>
      <c r="BV5" s="15" t="str">
        <f t="shared" si="29"/>
        <v/>
      </c>
      <c r="BW5" s="15">
        <f>IF(BV5="",0,VLOOKUP(BV5,Pointage[#All],2,FALSE)*BW$2)</f>
        <v>0</v>
      </c>
      <c r="BX5" s="24">
        <v>57.414000000000001</v>
      </c>
      <c r="BY5" s="15">
        <f t="shared" si="30"/>
        <v>3</v>
      </c>
      <c r="BZ5" s="15">
        <f>IF(BY5="",0,VLOOKUP(BY5,Pointage[#All],2,FALSE)*BZ$2)</f>
        <v>16</v>
      </c>
      <c r="CA5" s="24">
        <v>59.6</v>
      </c>
      <c r="CB5" s="15">
        <f t="shared" si="31"/>
        <v>2</v>
      </c>
      <c r="CC5" s="15">
        <f>IF(CB5="",0,VLOOKUP(CB5,Pointage[#All],2,FALSE)*CC$2)</f>
        <v>20</v>
      </c>
      <c r="CD5" s="24">
        <v>60.441000000000003</v>
      </c>
      <c r="CE5" s="15">
        <f t="shared" si="32"/>
        <v>15</v>
      </c>
      <c r="CF5" s="15">
        <f>IF(CE5="",0,VLOOKUP(CE5,Pointage[#All],2,FALSE)*CF$2)</f>
        <v>0</v>
      </c>
      <c r="CG5" s="16">
        <f t="shared" si="33"/>
        <v>45</v>
      </c>
      <c r="CH5" s="17">
        <f t="shared" si="34"/>
        <v>72</v>
      </c>
      <c r="CI5" s="64" t="s">
        <v>220</v>
      </c>
      <c r="CJ5" s="52">
        <f t="shared" si="35"/>
        <v>177.45500000000001</v>
      </c>
    </row>
    <row r="6" spans="1:88" ht="15" customHeight="1" x14ac:dyDescent="0.3">
      <c r="A6" s="20">
        <v>1452</v>
      </c>
      <c r="B6" s="19" t="s">
        <v>221</v>
      </c>
      <c r="C6" s="19" t="s">
        <v>97</v>
      </c>
      <c r="D6" s="14">
        <f t="shared" si="0"/>
        <v>110</v>
      </c>
      <c r="E6" s="15">
        <f t="shared" si="1"/>
        <v>3</v>
      </c>
      <c r="F6" s="15" t="str">
        <f t="shared" si="2"/>
        <v/>
      </c>
      <c r="G6" s="15" t="str">
        <f t="shared" si="3"/>
        <v>Bronze</v>
      </c>
      <c r="H6" s="20">
        <v>63.845999999999997</v>
      </c>
      <c r="I6" s="15">
        <f t="shared" si="4"/>
        <v>2</v>
      </c>
      <c r="J6" s="15">
        <f>IF(I6="",0,VLOOKUP(I6,Pointage[#All],2,FALSE)*J$2)</f>
        <v>20</v>
      </c>
      <c r="K6" s="24">
        <v>63.792999999999999</v>
      </c>
      <c r="L6" s="15">
        <f t="shared" si="5"/>
        <v>3</v>
      </c>
      <c r="M6" s="15">
        <f>IF(L6="",0,VLOOKUP(L6,Pointage[#All],2,FALSE)*M$2)</f>
        <v>16</v>
      </c>
      <c r="N6" s="24"/>
      <c r="O6" s="15" t="str">
        <f t="shared" si="6"/>
        <v/>
      </c>
      <c r="P6" s="15">
        <f>IF(O6="",0,VLOOKUP(O6,Pointage[#All],2,FALSE)*P$2)</f>
        <v>0</v>
      </c>
      <c r="Q6" s="24"/>
      <c r="R6" s="15" t="str">
        <f t="shared" si="7"/>
        <v/>
      </c>
      <c r="S6" s="15">
        <f>IF(R6="",0,VLOOKUP(R6,Pointage[#All],2,FALSE)*S$2)</f>
        <v>0</v>
      </c>
      <c r="T6" s="16">
        <f t="shared" si="8"/>
        <v>36</v>
      </c>
      <c r="U6" s="20"/>
      <c r="V6" s="15" t="str">
        <f t="shared" si="9"/>
        <v/>
      </c>
      <c r="W6" s="15">
        <f>IF(V6="",0,VLOOKUP(V6,Pointage[#All],2,FALSE)*W$2)</f>
        <v>0</v>
      </c>
      <c r="X6" s="24">
        <v>63.792999999999999</v>
      </c>
      <c r="Y6" s="15">
        <f t="shared" si="10"/>
        <v>2</v>
      </c>
      <c r="Z6" s="15">
        <f>IF(Y6="",0,VLOOKUP(Y6,Pointage[#All],2,FALSE)*Z$2)</f>
        <v>20</v>
      </c>
      <c r="AA6" s="24">
        <v>59.6</v>
      </c>
      <c r="AB6" s="15">
        <f t="shared" si="11"/>
        <v>3</v>
      </c>
      <c r="AC6" s="15">
        <f>IF(AB6="",0,VLOOKUP(AB6,Pointage[#All],2,FALSE)*AC$2)</f>
        <v>4</v>
      </c>
      <c r="AD6" s="24"/>
      <c r="AE6" s="15" t="str">
        <f t="shared" si="12"/>
        <v/>
      </c>
      <c r="AF6" s="15">
        <f>IF(AE6="",0,VLOOKUP(AE6,Pointage[#All],2,FALSE)*AF$2)</f>
        <v>0</v>
      </c>
      <c r="AG6" s="16">
        <f t="shared" si="13"/>
        <v>20</v>
      </c>
      <c r="AH6" s="20"/>
      <c r="AI6" s="15" t="str">
        <f t="shared" si="14"/>
        <v/>
      </c>
      <c r="AJ6" s="15">
        <f>IF(AI6="",0,VLOOKUP(AI6,Pointage[#All],2,FALSE)*AJ$2)</f>
        <v>0</v>
      </c>
      <c r="AK6" s="24"/>
      <c r="AL6" s="15" t="str">
        <f t="shared" si="15"/>
        <v/>
      </c>
      <c r="AM6" s="15">
        <f>IF(AL6="",0,VLOOKUP(AL6,Pointage[#All],2,FALSE)*AM$2)</f>
        <v>0</v>
      </c>
      <c r="AN6" s="24"/>
      <c r="AO6" s="15" t="str">
        <f t="shared" si="16"/>
        <v/>
      </c>
      <c r="AP6" s="15">
        <f>IF(AO6="",0,VLOOKUP(AO6,Pointage[#All],2,FALSE)*AP$2)</f>
        <v>0</v>
      </c>
      <c r="AQ6" s="24"/>
      <c r="AR6" s="15" t="str">
        <f t="shared" si="17"/>
        <v/>
      </c>
      <c r="AS6" s="15">
        <f>IF(AR6="",0,VLOOKUP(AR6,Pointage[#All],2,FALSE)*AS$2)</f>
        <v>0</v>
      </c>
      <c r="AT6" s="16">
        <f t="shared" si="18"/>
        <v>0</v>
      </c>
      <c r="AU6" s="20"/>
      <c r="AV6" s="15" t="str">
        <f t="shared" si="19"/>
        <v/>
      </c>
      <c r="AW6" s="15">
        <f>IF(AV6="",0,VLOOKUP(AV6,Pointage[#All],2,FALSE)*AW$2)</f>
        <v>0</v>
      </c>
      <c r="AX6" s="24">
        <v>60.69</v>
      </c>
      <c r="AY6" s="15">
        <f t="shared" si="20"/>
        <v>3</v>
      </c>
      <c r="AZ6" s="15">
        <f>IF(AY6="",0,VLOOKUP(AY6,Pointage[#All],2,FALSE)*AZ$2)</f>
        <v>12</v>
      </c>
      <c r="BA6" s="24">
        <v>59</v>
      </c>
      <c r="BB6" s="15">
        <f t="shared" si="21"/>
        <v>3</v>
      </c>
      <c r="BC6" s="15">
        <f>IF(BB6="",0,VLOOKUP(BB6,Pointage[#All],2,FALSE)*BC$2)</f>
        <v>12</v>
      </c>
      <c r="BD6" s="24"/>
      <c r="BE6" s="15" t="str">
        <f t="shared" si="22"/>
        <v/>
      </c>
      <c r="BF6" s="15">
        <f>IF(BE6="",0,VLOOKUP(BE6,Pointage[#All],2,FALSE)*BF$2)</f>
        <v>0</v>
      </c>
      <c r="BG6" s="16">
        <f t="shared" si="23"/>
        <v>24</v>
      </c>
      <c r="BH6" s="20"/>
      <c r="BI6" s="15" t="str">
        <f t="shared" si="24"/>
        <v/>
      </c>
      <c r="BJ6" s="15">
        <f>IF(BI6="",0,VLOOKUP(BI6,Pointage[#All],2,FALSE)*BJ$2)</f>
        <v>0</v>
      </c>
      <c r="BK6" s="24"/>
      <c r="BL6" s="15" t="str">
        <f t="shared" si="25"/>
        <v/>
      </c>
      <c r="BM6" s="15">
        <f>IF(BL6="",0,VLOOKUP(BL6,Pointage[#All],2,FALSE)*BM$2)</f>
        <v>0</v>
      </c>
      <c r="BN6" s="24"/>
      <c r="BO6" s="15" t="str">
        <f t="shared" si="26"/>
        <v/>
      </c>
      <c r="BP6" s="15">
        <f>IF(BO6="",0,VLOOKUP(BO6,Pointage[#All],2,FALSE)*BP$2)</f>
        <v>0</v>
      </c>
      <c r="BQ6" s="24"/>
      <c r="BR6" s="15" t="str">
        <f t="shared" si="27"/>
        <v/>
      </c>
      <c r="BS6" s="15">
        <f>IF(BR6="",0,VLOOKUP(BR6,Pointage[#All],2,FALSE)*BS$2)</f>
        <v>0</v>
      </c>
      <c r="BT6" s="16">
        <f t="shared" si="28"/>
        <v>0</v>
      </c>
      <c r="BU6" s="20"/>
      <c r="BV6" s="15" t="str">
        <f t="shared" si="29"/>
        <v/>
      </c>
      <c r="BW6" s="15">
        <f>IF(BV6="",0,VLOOKUP(BV6,Pointage[#All],2,FALSE)*BW$2)</f>
        <v>0</v>
      </c>
      <c r="BX6" s="24">
        <v>61.207000000000001</v>
      </c>
      <c r="BY6" s="15">
        <f t="shared" si="30"/>
        <v>1</v>
      </c>
      <c r="BZ6" s="15">
        <f>IF(BY6="",0,VLOOKUP(BY6,Pointage[#All],2,FALSE)*BZ$2)</f>
        <v>24</v>
      </c>
      <c r="CA6" s="24"/>
      <c r="CB6" s="15" t="str">
        <f t="shared" si="31"/>
        <v/>
      </c>
      <c r="CC6" s="15">
        <f>IF(CB6="",0,VLOOKUP(CB6,Pointage[#All],2,FALSE)*CC$2)</f>
        <v>0</v>
      </c>
      <c r="CD6" s="24">
        <v>62.206000000000003</v>
      </c>
      <c r="CE6" s="15">
        <f t="shared" si="32"/>
        <v>13</v>
      </c>
      <c r="CF6" s="15">
        <f>IF(CE6="",0,VLOOKUP(CE6,Pointage[#All],2,FALSE)*CF$2)</f>
        <v>0</v>
      </c>
      <c r="CG6" s="16">
        <f t="shared" si="33"/>
        <v>30</v>
      </c>
      <c r="CH6" s="17">
        <f t="shared" si="34"/>
        <v>0</v>
      </c>
      <c r="CI6" s="36"/>
      <c r="CJ6" s="52">
        <f t="shared" si="35"/>
        <v>123.41300000000001</v>
      </c>
    </row>
    <row r="7" spans="1:88" ht="15" customHeight="1" x14ac:dyDescent="0.3">
      <c r="A7" s="20"/>
      <c r="B7" s="19" t="s">
        <v>71</v>
      </c>
      <c r="C7" s="19" t="s">
        <v>72</v>
      </c>
      <c r="D7" s="14">
        <f t="shared" si="0"/>
        <v>100</v>
      </c>
      <c r="E7" s="15">
        <f t="shared" si="1"/>
        <v>4</v>
      </c>
      <c r="F7" s="15">
        <f t="shared" si="2"/>
        <v>12</v>
      </c>
      <c r="G7" s="15" t="str">
        <f t="shared" si="3"/>
        <v/>
      </c>
      <c r="H7" s="20">
        <v>62.115000000000002</v>
      </c>
      <c r="I7" s="15">
        <f t="shared" si="4"/>
        <v>3</v>
      </c>
      <c r="J7" s="15">
        <f>IF(I7="",0,VLOOKUP(I7,Pointage[#All],2,FALSE)*J$2)</f>
        <v>16</v>
      </c>
      <c r="K7" s="24">
        <v>62.241</v>
      </c>
      <c r="L7" s="15">
        <f t="shared" si="5"/>
        <v>4</v>
      </c>
      <c r="M7" s="15">
        <f>IF(L7="",0,VLOOKUP(L7,Pointage[#All],2,FALSE)*M$2)</f>
        <v>12</v>
      </c>
      <c r="N7" s="24"/>
      <c r="O7" s="15" t="str">
        <f t="shared" si="6"/>
        <v/>
      </c>
      <c r="P7" s="15">
        <f>IF(O7="",0,VLOOKUP(O7,Pointage[#All],2,FALSE)*P$2)</f>
        <v>0</v>
      </c>
      <c r="Q7" s="24">
        <v>61.234999999999999</v>
      </c>
      <c r="R7" s="15">
        <f t="shared" si="7"/>
        <v>5</v>
      </c>
      <c r="S7" s="15">
        <f>IF(R7="",0,VLOOKUP(R7,Pointage[#All],2,FALSE)*S$2)</f>
        <v>18</v>
      </c>
      <c r="T7" s="16">
        <f t="shared" si="8"/>
        <v>46</v>
      </c>
      <c r="U7" s="20">
        <v>69.037999999999997</v>
      </c>
      <c r="V7" s="15">
        <f t="shared" si="9"/>
        <v>1</v>
      </c>
      <c r="W7" s="15">
        <f>IF(V7="",0,VLOOKUP(V7,Pointage[#All],2,FALSE)*W$2)</f>
        <v>18</v>
      </c>
      <c r="X7" s="24">
        <v>66.724000000000004</v>
      </c>
      <c r="Y7" s="15">
        <f t="shared" si="10"/>
        <v>1</v>
      </c>
      <c r="Z7" s="15">
        <f>IF(Y7="",0,VLOOKUP(Y7,Pointage[#All],2,FALSE)*Z$2)</f>
        <v>24</v>
      </c>
      <c r="AA7" s="24"/>
      <c r="AB7" s="15" t="str">
        <f t="shared" si="11"/>
        <v/>
      </c>
      <c r="AC7" s="15">
        <f>IF(AB7="",0,VLOOKUP(AB7,Pointage[#All],2,FALSE)*AC$2)</f>
        <v>0</v>
      </c>
      <c r="AD7" s="24">
        <v>68.234999999999999</v>
      </c>
      <c r="AE7" s="15">
        <f t="shared" si="12"/>
        <v>6</v>
      </c>
      <c r="AF7" s="15">
        <f>IF(AE7="",0,VLOOKUP(AE7,Pointage[#All],2,FALSE)*AF$2)</f>
        <v>12</v>
      </c>
      <c r="AG7" s="16">
        <f t="shared" si="13"/>
        <v>54</v>
      </c>
      <c r="AH7" s="20"/>
      <c r="AI7" s="15" t="str">
        <f t="shared" si="14"/>
        <v/>
      </c>
      <c r="AJ7" s="15">
        <f>IF(AI7="",0,VLOOKUP(AI7,Pointage[#All],2,FALSE)*AJ$2)</f>
        <v>0</v>
      </c>
      <c r="AK7" s="24"/>
      <c r="AL7" s="15" t="str">
        <f t="shared" si="15"/>
        <v/>
      </c>
      <c r="AM7" s="15">
        <f>IF(AL7="",0,VLOOKUP(AL7,Pointage[#All],2,FALSE)*AM$2)</f>
        <v>0</v>
      </c>
      <c r="AN7" s="24"/>
      <c r="AO7" s="15" t="str">
        <f t="shared" si="16"/>
        <v/>
      </c>
      <c r="AP7" s="15">
        <f>IF(AO7="",0,VLOOKUP(AO7,Pointage[#All],2,FALSE)*AP$2)</f>
        <v>0</v>
      </c>
      <c r="AQ7" s="24"/>
      <c r="AR7" s="15" t="str">
        <f t="shared" si="17"/>
        <v/>
      </c>
      <c r="AS7" s="15">
        <f>IF(AR7="",0,VLOOKUP(AR7,Pointage[#All],2,FALSE)*AS$2)</f>
        <v>0</v>
      </c>
      <c r="AT7" s="16">
        <f t="shared" si="18"/>
        <v>0</v>
      </c>
      <c r="AU7" s="20"/>
      <c r="AV7" s="15" t="str">
        <f t="shared" si="19"/>
        <v/>
      </c>
      <c r="AW7" s="15">
        <f>IF(AV7="",0,VLOOKUP(AV7,Pointage[#All],2,FALSE)*AW$2)</f>
        <v>0</v>
      </c>
      <c r="AX7" s="24"/>
      <c r="AY7" s="15" t="str">
        <f t="shared" si="20"/>
        <v/>
      </c>
      <c r="AZ7" s="15">
        <f>IF(AY7="",0,VLOOKUP(AY7,Pointage[#All],2,FALSE)*AZ$2)</f>
        <v>0</v>
      </c>
      <c r="BA7" s="24"/>
      <c r="BB7" s="15" t="str">
        <f t="shared" si="21"/>
        <v/>
      </c>
      <c r="BC7" s="15">
        <f>IF(BB7="",0,VLOOKUP(BB7,Pointage[#All],2,FALSE)*BC$2)</f>
        <v>0</v>
      </c>
      <c r="BD7" s="24"/>
      <c r="BE7" s="15" t="str">
        <f t="shared" si="22"/>
        <v/>
      </c>
      <c r="BF7" s="15">
        <f>IF(BE7="",0,VLOOKUP(BE7,Pointage[#All],2,FALSE)*BF$2)</f>
        <v>0</v>
      </c>
      <c r="BG7" s="16">
        <f t="shared" si="23"/>
        <v>0</v>
      </c>
      <c r="BH7" s="20"/>
      <c r="BI7" s="15" t="str">
        <f t="shared" si="24"/>
        <v/>
      </c>
      <c r="BJ7" s="15">
        <f>IF(BI7="",0,VLOOKUP(BI7,Pointage[#All],2,FALSE)*BJ$2)</f>
        <v>0</v>
      </c>
      <c r="BK7" s="24"/>
      <c r="BL7" s="15" t="str">
        <f t="shared" si="25"/>
        <v/>
      </c>
      <c r="BM7" s="15">
        <f>IF(BL7="",0,VLOOKUP(BL7,Pointage[#All],2,FALSE)*BM$2)</f>
        <v>0</v>
      </c>
      <c r="BN7" s="24"/>
      <c r="BO7" s="15" t="str">
        <f t="shared" si="26"/>
        <v/>
      </c>
      <c r="BP7" s="15">
        <f>IF(BO7="",0,VLOOKUP(BO7,Pointage[#All],2,FALSE)*BP$2)</f>
        <v>0</v>
      </c>
      <c r="BQ7" s="24"/>
      <c r="BR7" s="15" t="str">
        <f t="shared" si="27"/>
        <v/>
      </c>
      <c r="BS7" s="15">
        <f>IF(BR7="",0,VLOOKUP(BR7,Pointage[#All],2,FALSE)*BS$2)</f>
        <v>0</v>
      </c>
      <c r="BT7" s="16">
        <f t="shared" si="28"/>
        <v>0</v>
      </c>
      <c r="BU7" s="20"/>
      <c r="BV7" s="15" t="str">
        <f t="shared" si="29"/>
        <v/>
      </c>
      <c r="BW7" s="15">
        <f>IF(BV7="",0,VLOOKUP(BV7,Pointage[#All],2,FALSE)*BW$2)</f>
        <v>0</v>
      </c>
      <c r="BX7" s="24"/>
      <c r="BY7" s="15" t="str">
        <f t="shared" si="30"/>
        <v/>
      </c>
      <c r="BZ7" s="15">
        <f>IF(BY7="",0,VLOOKUP(BY7,Pointage[#All],2,FALSE)*BZ$2)</f>
        <v>0</v>
      </c>
      <c r="CA7" s="24"/>
      <c r="CB7" s="15" t="str">
        <f t="shared" si="31"/>
        <v/>
      </c>
      <c r="CC7" s="15">
        <f>IF(CB7="",0,VLOOKUP(CB7,Pointage[#All],2,FALSE)*CC$2)</f>
        <v>0</v>
      </c>
      <c r="CD7" s="24"/>
      <c r="CE7" s="15" t="str">
        <f t="shared" si="32"/>
        <v/>
      </c>
      <c r="CF7" s="15">
        <f>IF(CE7="",0,VLOOKUP(CE7,Pointage[#All],2,FALSE)*CF$2)</f>
        <v>0</v>
      </c>
      <c r="CG7" s="16">
        <f t="shared" si="33"/>
        <v>0</v>
      </c>
      <c r="CH7" s="17">
        <f t="shared" si="34"/>
        <v>30</v>
      </c>
      <c r="CI7" s="61"/>
      <c r="CJ7" s="52">
        <f t="shared" si="35"/>
        <v>0</v>
      </c>
    </row>
    <row r="8" spans="1:88" ht="15" customHeight="1" x14ac:dyDescent="0.3">
      <c r="A8" s="20"/>
      <c r="B8" s="19" t="s">
        <v>158</v>
      </c>
      <c r="C8" s="19" t="s">
        <v>157</v>
      </c>
      <c r="D8" s="14">
        <f t="shared" si="0"/>
        <v>72</v>
      </c>
      <c r="E8" s="15">
        <f t="shared" si="1"/>
        <v>5</v>
      </c>
      <c r="F8" s="15">
        <f t="shared" si="2"/>
        <v>13</v>
      </c>
      <c r="G8" s="15" t="str">
        <f t="shared" si="3"/>
        <v/>
      </c>
      <c r="H8" s="20"/>
      <c r="I8" s="15" t="str">
        <f t="shared" si="4"/>
        <v/>
      </c>
      <c r="J8" s="15">
        <f>IF(I8="",0,VLOOKUP(I8,Pointage[#All],2,FALSE)*J$2)</f>
        <v>0</v>
      </c>
      <c r="K8" s="24"/>
      <c r="L8" s="15" t="str">
        <f t="shared" si="5"/>
        <v/>
      </c>
      <c r="M8" s="15">
        <f>IF(L8="",0,VLOOKUP(L8,Pointage[#All],2,FALSE)*M$2)</f>
        <v>0</v>
      </c>
      <c r="N8" s="24"/>
      <c r="O8" s="15" t="str">
        <f t="shared" si="6"/>
        <v/>
      </c>
      <c r="P8" s="15">
        <f>IF(O8="",0,VLOOKUP(O8,Pointage[#All],2,FALSE)*P$2)</f>
        <v>0</v>
      </c>
      <c r="Q8" s="24"/>
      <c r="R8" s="15" t="str">
        <f t="shared" si="7"/>
        <v/>
      </c>
      <c r="S8" s="15">
        <f>IF(R8="",0,VLOOKUP(R8,Pointage[#All],2,FALSE)*S$2)</f>
        <v>0</v>
      </c>
      <c r="T8" s="16">
        <f t="shared" si="8"/>
        <v>0</v>
      </c>
      <c r="U8" s="20"/>
      <c r="V8" s="15" t="str">
        <f t="shared" si="9"/>
        <v/>
      </c>
      <c r="W8" s="15">
        <f>IF(V8="",0,VLOOKUP(V8,Pointage[#All],2,FALSE)*W$2)</f>
        <v>0</v>
      </c>
      <c r="X8" s="24"/>
      <c r="Y8" s="15" t="str">
        <f t="shared" si="10"/>
        <v/>
      </c>
      <c r="Z8" s="15">
        <f>IF(Y8="",0,VLOOKUP(Y8,Pointage[#All],2,FALSE)*Z$2)</f>
        <v>0</v>
      </c>
      <c r="AA8" s="24"/>
      <c r="AB8" s="15" t="str">
        <f t="shared" si="11"/>
        <v/>
      </c>
      <c r="AC8" s="15">
        <f>IF(AB8="",0,VLOOKUP(AB8,Pointage[#All],2,FALSE)*AC$2)</f>
        <v>0</v>
      </c>
      <c r="AD8" s="24"/>
      <c r="AE8" s="15" t="str">
        <f t="shared" si="12"/>
        <v/>
      </c>
      <c r="AF8" s="15">
        <f>IF(AE8="",0,VLOOKUP(AE8,Pointage[#All],2,FALSE)*AF$2)</f>
        <v>0</v>
      </c>
      <c r="AG8" s="16">
        <f t="shared" si="13"/>
        <v>0</v>
      </c>
      <c r="AH8" s="20">
        <v>70</v>
      </c>
      <c r="AI8" s="15">
        <f t="shared" si="14"/>
        <v>1</v>
      </c>
      <c r="AJ8" s="15">
        <f>IF(AI8="",0,VLOOKUP(AI8,Pointage[#All],2,FALSE)*AJ$2)</f>
        <v>6</v>
      </c>
      <c r="AK8" s="24">
        <v>70</v>
      </c>
      <c r="AL8" s="15">
        <f t="shared" si="15"/>
        <v>1</v>
      </c>
      <c r="AM8" s="15">
        <f>IF(AL8="",0,VLOOKUP(AL8,Pointage[#All],2,FALSE)*AM$2)</f>
        <v>6</v>
      </c>
      <c r="AN8" s="24"/>
      <c r="AO8" s="15" t="str">
        <f t="shared" si="16"/>
        <v/>
      </c>
      <c r="AP8" s="15">
        <f>IF(AO8="",0,VLOOKUP(AO8,Pointage[#All],2,FALSE)*AP$2)</f>
        <v>0</v>
      </c>
      <c r="AQ8" s="24">
        <v>65.599999999999994</v>
      </c>
      <c r="AR8" s="15">
        <f t="shared" si="17"/>
        <v>3</v>
      </c>
      <c r="AS8" s="15">
        <f>IF(AR8="",0,VLOOKUP(AR8,Pointage[#All],2,FALSE)*AS$2)</f>
        <v>24</v>
      </c>
      <c r="AT8" s="16">
        <f t="shared" si="18"/>
        <v>36</v>
      </c>
      <c r="AU8" s="20">
        <v>65.769000000000005</v>
      </c>
      <c r="AV8" s="15">
        <f t="shared" si="19"/>
        <v>1</v>
      </c>
      <c r="AW8" s="15">
        <f>IF(AV8="",0,VLOOKUP(AV8,Pointage[#All],2,FALSE)*AW$2)</f>
        <v>6</v>
      </c>
      <c r="AX8" s="24">
        <v>67.585999999999999</v>
      </c>
      <c r="AY8" s="15">
        <f t="shared" si="20"/>
        <v>1</v>
      </c>
      <c r="AZ8" s="15">
        <f>IF(AY8="",0,VLOOKUP(AY8,Pointage[#All],2,FALSE)*AZ$2)</f>
        <v>18</v>
      </c>
      <c r="BA8" s="24">
        <v>65</v>
      </c>
      <c r="BB8" s="15">
        <f t="shared" si="21"/>
        <v>1</v>
      </c>
      <c r="BC8" s="15">
        <f>IF(BB8="",0,VLOOKUP(BB8,Pointage[#All],2,FALSE)*BC$2)</f>
        <v>18</v>
      </c>
      <c r="BD8" s="24"/>
      <c r="BE8" s="15" t="str">
        <f t="shared" si="22"/>
        <v/>
      </c>
      <c r="BF8" s="15">
        <f>IF(BE8="",0,VLOOKUP(BE8,Pointage[#All],2,FALSE)*BF$2)</f>
        <v>0</v>
      </c>
      <c r="BG8" s="16">
        <f t="shared" si="23"/>
        <v>36</v>
      </c>
      <c r="BH8" s="20"/>
      <c r="BI8" s="15" t="str">
        <f t="shared" si="24"/>
        <v/>
      </c>
      <c r="BJ8" s="15">
        <f>IF(BI8="",0,VLOOKUP(BI8,Pointage[#All],2,FALSE)*BJ$2)</f>
        <v>0</v>
      </c>
      <c r="BK8" s="24"/>
      <c r="BL8" s="15" t="str">
        <f t="shared" si="25"/>
        <v/>
      </c>
      <c r="BM8" s="15">
        <f>IF(BL8="",0,VLOOKUP(BL8,Pointage[#All],2,FALSE)*BM$2)</f>
        <v>0</v>
      </c>
      <c r="BN8" s="24"/>
      <c r="BO8" s="15" t="str">
        <f t="shared" si="26"/>
        <v/>
      </c>
      <c r="BP8" s="15">
        <f>IF(BO8="",0,VLOOKUP(BO8,Pointage[#All],2,FALSE)*BP$2)</f>
        <v>0</v>
      </c>
      <c r="BQ8" s="24"/>
      <c r="BR8" s="15" t="str">
        <f t="shared" si="27"/>
        <v/>
      </c>
      <c r="BS8" s="15">
        <f>IF(BR8="",0,VLOOKUP(BR8,Pointage[#All],2,FALSE)*BS$2)</f>
        <v>0</v>
      </c>
      <c r="BT8" s="16">
        <f t="shared" si="28"/>
        <v>0</v>
      </c>
      <c r="BU8" s="20"/>
      <c r="BV8" s="15" t="str">
        <f t="shared" si="29"/>
        <v/>
      </c>
      <c r="BW8" s="15">
        <f>IF(BV8="",0,VLOOKUP(BV8,Pointage[#All],2,FALSE)*BW$2)</f>
        <v>0</v>
      </c>
      <c r="BX8" s="24"/>
      <c r="BY8" s="15" t="str">
        <f t="shared" si="30"/>
        <v/>
      </c>
      <c r="BZ8" s="15">
        <f>IF(BY8="",0,VLOOKUP(BY8,Pointage[#All],2,FALSE)*BZ$2)</f>
        <v>0</v>
      </c>
      <c r="CA8" s="24"/>
      <c r="CB8" s="15" t="str">
        <f t="shared" si="31"/>
        <v/>
      </c>
      <c r="CC8" s="15">
        <f>IF(CB8="",0,VLOOKUP(CB8,Pointage[#All],2,FALSE)*CC$2)</f>
        <v>0</v>
      </c>
      <c r="CD8" s="24"/>
      <c r="CE8" s="15" t="str">
        <f t="shared" si="32"/>
        <v/>
      </c>
      <c r="CF8" s="15">
        <f>IF(CE8="",0,VLOOKUP(CE8,Pointage[#All],2,FALSE)*CF$2)</f>
        <v>0</v>
      </c>
      <c r="CG8" s="16">
        <f t="shared" si="33"/>
        <v>0</v>
      </c>
      <c r="CH8" s="17">
        <f t="shared" si="34"/>
        <v>24</v>
      </c>
      <c r="CI8" s="39"/>
      <c r="CJ8" s="52">
        <f t="shared" si="35"/>
        <v>0</v>
      </c>
    </row>
    <row r="9" spans="1:88" ht="15" customHeight="1" x14ac:dyDescent="0.3">
      <c r="A9" s="20">
        <v>1448</v>
      </c>
      <c r="B9" s="19" t="s">
        <v>101</v>
      </c>
      <c r="C9" s="19" t="s">
        <v>104</v>
      </c>
      <c r="D9" s="14">
        <f t="shared" si="0"/>
        <v>15</v>
      </c>
      <c r="E9" s="15">
        <f t="shared" si="1"/>
        <v>6</v>
      </c>
      <c r="F9" s="15" t="str">
        <f t="shared" si="2"/>
        <v/>
      </c>
      <c r="G9" s="15" t="str">
        <f t="shared" si="3"/>
        <v/>
      </c>
      <c r="H9" s="20"/>
      <c r="I9" s="15" t="str">
        <f t="shared" si="4"/>
        <v/>
      </c>
      <c r="J9" s="15">
        <f>IF(I9="",0,VLOOKUP(I9,Pointage[#All],2,FALSE)*J$2)</f>
        <v>0</v>
      </c>
      <c r="K9" s="24"/>
      <c r="L9" s="15" t="str">
        <f t="shared" si="5"/>
        <v/>
      </c>
      <c r="M9" s="15">
        <f>IF(L9="",0,VLOOKUP(L9,Pointage[#All],2,FALSE)*M$2)</f>
        <v>0</v>
      </c>
      <c r="N9" s="24"/>
      <c r="O9" s="15" t="str">
        <f t="shared" si="6"/>
        <v/>
      </c>
      <c r="P9" s="15">
        <f>IF(O9="",0,VLOOKUP(O9,Pointage[#All],2,FALSE)*P$2)</f>
        <v>0</v>
      </c>
      <c r="Q9" s="24"/>
      <c r="R9" s="15" t="str">
        <f t="shared" si="7"/>
        <v/>
      </c>
      <c r="S9" s="15">
        <f>IF(R9="",0,VLOOKUP(R9,Pointage[#All],2,FALSE)*S$2)</f>
        <v>0</v>
      </c>
      <c r="T9" s="16">
        <f t="shared" si="8"/>
        <v>0</v>
      </c>
      <c r="U9" s="20"/>
      <c r="V9" s="15" t="str">
        <f t="shared" si="9"/>
        <v/>
      </c>
      <c r="W9" s="15">
        <f>IF(V9="",0,VLOOKUP(V9,Pointage[#All],2,FALSE)*W$2)</f>
        <v>0</v>
      </c>
      <c r="X9" s="24"/>
      <c r="Y9" s="15" t="str">
        <f t="shared" si="10"/>
        <v/>
      </c>
      <c r="Z9" s="15">
        <f>IF(Y9="",0,VLOOKUP(Y9,Pointage[#All],2,FALSE)*Z$2)</f>
        <v>0</v>
      </c>
      <c r="AA9" s="24"/>
      <c r="AB9" s="15" t="str">
        <f t="shared" si="11"/>
        <v/>
      </c>
      <c r="AC9" s="15">
        <f>IF(AB9="",0,VLOOKUP(AB9,Pointage[#All],2,FALSE)*AC$2)</f>
        <v>0</v>
      </c>
      <c r="AD9" s="24"/>
      <c r="AE9" s="15" t="str">
        <f t="shared" si="12"/>
        <v/>
      </c>
      <c r="AF9" s="15">
        <f>IF(AE9="",0,VLOOKUP(AE9,Pointage[#All],2,FALSE)*AF$2)</f>
        <v>0</v>
      </c>
      <c r="AG9" s="16">
        <f t="shared" si="13"/>
        <v>0</v>
      </c>
      <c r="AH9" s="20"/>
      <c r="AI9" s="15" t="str">
        <f t="shared" si="14"/>
        <v/>
      </c>
      <c r="AJ9" s="15">
        <f>IF(AI9="",0,VLOOKUP(AI9,Pointage[#All],2,FALSE)*AJ$2)</f>
        <v>0</v>
      </c>
      <c r="AK9" s="24"/>
      <c r="AL9" s="15" t="str">
        <f t="shared" si="15"/>
        <v/>
      </c>
      <c r="AM9" s="15">
        <f>IF(AL9="",0,VLOOKUP(AL9,Pointage[#All],2,FALSE)*AM$2)</f>
        <v>0</v>
      </c>
      <c r="AN9" s="24"/>
      <c r="AO9" s="15" t="str">
        <f t="shared" si="16"/>
        <v/>
      </c>
      <c r="AP9" s="15">
        <f>IF(AO9="",0,VLOOKUP(AO9,Pointage[#All],2,FALSE)*AP$2)</f>
        <v>0</v>
      </c>
      <c r="AQ9" s="24"/>
      <c r="AR9" s="15" t="str">
        <f t="shared" si="17"/>
        <v/>
      </c>
      <c r="AS9" s="15">
        <f>IF(AR9="",0,VLOOKUP(AR9,Pointage[#All],2,FALSE)*AS$2)</f>
        <v>0</v>
      </c>
      <c r="AT9" s="16">
        <f t="shared" si="18"/>
        <v>0</v>
      </c>
      <c r="AU9" s="20"/>
      <c r="AV9" s="15" t="str">
        <f t="shared" si="19"/>
        <v/>
      </c>
      <c r="AW9" s="15">
        <f>IF(AV9="",0,VLOOKUP(AV9,Pointage[#All],2,FALSE)*AW$2)</f>
        <v>0</v>
      </c>
      <c r="AX9" s="24"/>
      <c r="AY9" s="15" t="str">
        <f t="shared" si="20"/>
        <v/>
      </c>
      <c r="AZ9" s="15">
        <f>IF(AY9="",0,VLOOKUP(AY9,Pointage[#All],2,FALSE)*AZ$2)</f>
        <v>0</v>
      </c>
      <c r="BA9" s="24"/>
      <c r="BB9" s="15" t="str">
        <f t="shared" si="21"/>
        <v/>
      </c>
      <c r="BC9" s="15">
        <f>IF(BB9="",0,VLOOKUP(BB9,Pointage[#All],2,FALSE)*BC$2)</f>
        <v>0</v>
      </c>
      <c r="BD9" s="24"/>
      <c r="BE9" s="15" t="str">
        <f t="shared" si="22"/>
        <v/>
      </c>
      <c r="BF9" s="15">
        <f>IF(BE9="",0,VLOOKUP(BE9,Pointage[#All],2,FALSE)*BF$2)</f>
        <v>0</v>
      </c>
      <c r="BG9" s="16">
        <f t="shared" si="23"/>
        <v>0</v>
      </c>
      <c r="BH9" s="20"/>
      <c r="BI9" s="15" t="str">
        <f t="shared" si="24"/>
        <v/>
      </c>
      <c r="BJ9" s="15">
        <f>IF(BI9="",0,VLOOKUP(BI9,Pointage[#All],2,FALSE)*BJ$2)</f>
        <v>0</v>
      </c>
      <c r="BK9" s="24"/>
      <c r="BL9" s="15" t="str">
        <f t="shared" si="25"/>
        <v/>
      </c>
      <c r="BM9" s="15">
        <f>IF(BL9="",0,VLOOKUP(BL9,Pointage[#All],2,FALSE)*BM$2)</f>
        <v>0</v>
      </c>
      <c r="BN9" s="24"/>
      <c r="BO9" s="15" t="str">
        <f t="shared" si="26"/>
        <v/>
      </c>
      <c r="BP9" s="15">
        <f>IF(BO9="",0,VLOOKUP(BO9,Pointage[#All],2,FALSE)*BP$2)</f>
        <v>0</v>
      </c>
      <c r="BQ9" s="24"/>
      <c r="BR9" s="15" t="str">
        <f t="shared" si="27"/>
        <v/>
      </c>
      <c r="BS9" s="15">
        <f>IF(BR9="",0,VLOOKUP(BR9,Pointage[#All],2,FALSE)*BS$2)</f>
        <v>0</v>
      </c>
      <c r="BT9" s="16">
        <f t="shared" si="28"/>
        <v>0</v>
      </c>
      <c r="BU9" s="20">
        <v>60.962000000000003</v>
      </c>
      <c r="BV9" s="15">
        <f t="shared" si="29"/>
        <v>2</v>
      </c>
      <c r="BW9" s="15">
        <f>IF(BV9="",0,VLOOKUP(BV9,Pointage[#All],2,FALSE)*BW$2)</f>
        <v>5</v>
      </c>
      <c r="BX9" s="24">
        <v>56.723999999999997</v>
      </c>
      <c r="BY9" s="15">
        <f t="shared" si="30"/>
        <v>4</v>
      </c>
      <c r="BZ9" s="15">
        <f>IF(BY9="",0,VLOOKUP(BY9,Pointage[#All],2,FALSE)*BZ$2)</f>
        <v>12</v>
      </c>
      <c r="CA9" s="24"/>
      <c r="CB9" s="15" t="str">
        <f t="shared" si="31"/>
        <v/>
      </c>
      <c r="CC9" s="15">
        <f>IF(CB9="",0,VLOOKUP(CB9,Pointage[#All],2,FALSE)*CC$2)</f>
        <v>0</v>
      </c>
      <c r="CD9" s="24"/>
      <c r="CE9" s="15" t="str">
        <f t="shared" si="32"/>
        <v/>
      </c>
      <c r="CF9" s="15">
        <f>IF(CE9="",0,VLOOKUP(CE9,Pointage[#All],2,FALSE)*CF$2)</f>
        <v>0</v>
      </c>
      <c r="CG9" s="16">
        <f t="shared" si="33"/>
        <v>15</v>
      </c>
      <c r="CH9" s="17">
        <f t="shared" si="34"/>
        <v>0</v>
      </c>
      <c r="CI9" s="36"/>
      <c r="CJ9" s="52">
        <f t="shared" si="35"/>
        <v>117.68600000000001</v>
      </c>
    </row>
    <row r="10" spans="1:88" ht="15" customHeight="1" x14ac:dyDescent="0.3">
      <c r="A10" s="20"/>
      <c r="B10" s="19"/>
      <c r="C10" s="19"/>
      <c r="D10" s="14">
        <f t="shared" ref="D10:D16" si="36">T10+AG10++AT10+BG10+BT10+CG10</f>
        <v>0</v>
      </c>
      <c r="E10" s="15" t="str">
        <f t="shared" ref="E10:E16" si="37">IF(D10=0,"",RANK(D10,D$4:D$16,0))</f>
        <v/>
      </c>
      <c r="F10" s="15" t="str">
        <f t="shared" si="2"/>
        <v/>
      </c>
      <c r="G10" s="15" t="str">
        <f t="shared" ref="G10:G16" si="38">IF(E10=1,"Or",IF(E10=2,"Argent",IF(E10=3,"Bronze","")))</f>
        <v/>
      </c>
      <c r="H10" s="20"/>
      <c r="I10" s="15" t="str">
        <f t="shared" ref="I10:I16" si="39">IF(H10=0,"",IF(COUNTIF(H$4:H$16,"&gt;0")&gt;1,RANK(H10,H$4:H$16,0),IF(H10&gt;=63,1,IF(AND(H10&gt;=60,H10&lt;=62.9),2,3))))</f>
        <v/>
      </c>
      <c r="J10" s="15">
        <f>IF(I10="",0,VLOOKUP(I10,Pointage[#All],2,FALSE)*J$2)</f>
        <v>0</v>
      </c>
      <c r="K10" s="24"/>
      <c r="L10" s="15" t="str">
        <f t="shared" ref="L10:L16" si="40">IF(K10=0,"",IF(COUNTIF(K$4:K$16,"&gt;0")&gt;1,RANK(K10,K$4:K$16,0),IF(K10&gt;=63,1,IF(AND(K10&gt;=60,K10&lt;=62.9),2,3))))</f>
        <v/>
      </c>
      <c r="M10" s="15">
        <f>IF(L10="",0,VLOOKUP(L10,Pointage[#All],2,FALSE)*M$2)</f>
        <v>0</v>
      </c>
      <c r="N10" s="24"/>
      <c r="O10" s="15" t="str">
        <f t="shared" ref="O10:O16" si="41">IF(N10=0,"",IF(COUNTIF(N$4:N$16,"&gt;0")&gt;1,RANK(N10,N$4:N$16,0),IF(N10&gt;=63,1,IF(AND(N10&gt;=60,N10&lt;=62.9),2,3))))</f>
        <v/>
      </c>
      <c r="P10" s="15">
        <f>IF(O10="",0,VLOOKUP(O10,Pointage[#All],2,FALSE)*P$2)</f>
        <v>0</v>
      </c>
      <c r="Q10" s="24"/>
      <c r="R10" s="15" t="str">
        <f t="shared" si="7"/>
        <v/>
      </c>
      <c r="S10" s="15">
        <f>IF(R10="",0,VLOOKUP(R10,Pointage[#All],2,FALSE)*S$2)</f>
        <v>0</v>
      </c>
      <c r="T10" s="16">
        <f t="shared" ref="T10:T16" si="42">IF(J10="","",J10+M10+S10)</f>
        <v>0</v>
      </c>
      <c r="U10" s="20"/>
      <c r="V10" s="15" t="str">
        <f t="shared" ref="V10:V16" si="43">IF(U10=0,"",IF(COUNTIF(U$4:U$16,"&gt;0")&gt;1,RANK(U10,U$4:U$16,0),IF(U10&gt;=63,1,IF(AND(U10&gt;=60,U10&lt;=62.9),2,3))))</f>
        <v/>
      </c>
      <c r="W10" s="15">
        <f>IF(V10="",0,VLOOKUP(V10,Pointage[#All],2,FALSE)*W$2)</f>
        <v>0</v>
      </c>
      <c r="X10" s="24"/>
      <c r="Y10" s="15" t="str">
        <f t="shared" ref="Y10:Y16" si="44">IF(X10=0,"",IF(COUNTIF(X$4:X$16,"&gt;0")&gt;1,RANK(X10,X$4:X$16,0),IF(X10&gt;=63,1,IF(AND(X10&gt;=60,X10&lt;=62.9),2,3))))</f>
        <v/>
      </c>
      <c r="Z10" s="15">
        <f>IF(Y10="",0,VLOOKUP(Y10,Pointage[#All],2,FALSE)*Z$2)</f>
        <v>0</v>
      </c>
      <c r="AA10" s="24"/>
      <c r="AB10" s="15" t="str">
        <f t="shared" ref="AB10:AB16" si="45">IF(AA10=0,"",IF(COUNTIF(AA$4:AA$16,"&gt;0")&gt;1,RANK(AA10,AA$4:AA$16,0),IF(AA10&gt;=63,1,IF(AND(AA10&gt;=60,AA10&lt;=62.9),2,3))))</f>
        <v/>
      </c>
      <c r="AC10" s="15">
        <f>IF(AB10="",0,VLOOKUP(AB10,Pointage[#All],2,FALSE)*AC$2)</f>
        <v>0</v>
      </c>
      <c r="AD10" s="24"/>
      <c r="AE10" s="15" t="str">
        <f t="shared" si="12"/>
        <v/>
      </c>
      <c r="AF10" s="15">
        <f>IF(AE10="",0,VLOOKUP(AE10,Pointage[#All],2,FALSE)*AF$2)</f>
        <v>0</v>
      </c>
      <c r="AG10" s="16">
        <f t="shared" ref="AG10:AG16" si="46">IF(W10="","",W10+Z10+AF10)</f>
        <v>0</v>
      </c>
      <c r="AH10" s="20"/>
      <c r="AI10" s="15" t="str">
        <f t="shared" ref="AI10:AI16" si="47">IF(AH10=0,"",IF(COUNTIF(AH$4:AH$16,"&gt;0")&gt;1,RANK(AH10,AH$4:AH$16,0),IF(AH10&gt;=63,1,IF(AND(AH10&gt;=60,AH10&lt;=62.9),2,3))))</f>
        <v/>
      </c>
      <c r="AJ10" s="15">
        <f>IF(AI10="",0,VLOOKUP(AI10,Pointage[#All],2,FALSE)*AJ$2)</f>
        <v>0</v>
      </c>
      <c r="AK10" s="24"/>
      <c r="AL10" s="15" t="str">
        <f t="shared" ref="AL10:AL16" si="48">IF(AK10=0,"",IF(COUNTIF(AK$4:AK$16,"&gt;0")&gt;1,RANK(AK10,AK$4:AK$16,0),IF(AK10&gt;=63,1,IF(AND(AK10&gt;=60,AK10&lt;=62.9),2,3))))</f>
        <v/>
      </c>
      <c r="AM10" s="15">
        <f>IF(AL10="",0,VLOOKUP(AL10,Pointage[#All],2,FALSE)*AM$2)</f>
        <v>0</v>
      </c>
      <c r="AN10" s="24"/>
      <c r="AO10" s="15" t="str">
        <f t="shared" ref="AO10:AO16" si="49">IF(AN10=0,"",IF(COUNTIF(AN$4:AN$16,"&gt;0")&gt;1,RANK(AN10,AN$4:AN$16,0),IF(AN10&gt;=63,1,IF(AND(AN10&gt;=60,AN10&lt;=62.9),2,3))))</f>
        <v/>
      </c>
      <c r="AP10" s="15">
        <f>IF(AO10="",0,VLOOKUP(AO10,Pointage[#All],2,FALSE)*AP$2)</f>
        <v>0</v>
      </c>
      <c r="AQ10" s="24"/>
      <c r="AR10" s="15" t="str">
        <f t="shared" si="17"/>
        <v/>
      </c>
      <c r="AS10" s="15">
        <f>IF(AR10="",0,VLOOKUP(AR10,Pointage[#All],2,FALSE)*AS$2)</f>
        <v>0</v>
      </c>
      <c r="AT10" s="16">
        <f t="shared" ref="AT10:AT16" si="50">IF(AJ10="","",AJ10+AM10+AS10)</f>
        <v>0</v>
      </c>
      <c r="AU10" s="20"/>
      <c r="AV10" s="15" t="str">
        <f t="shared" ref="AV10:AV16" si="51">IF(AU10=0,"",IF(COUNTIF(AU$4:AU$16,"&gt;0")&gt;1,RANK(AU10,AU$4:AU$16,0),IF(AU10&gt;=63,1,IF(AND(AU10&gt;=60,AU10&lt;=62.9),2,3))))</f>
        <v/>
      </c>
      <c r="AW10" s="15">
        <f>IF(AV10="",0,VLOOKUP(AV10,Pointage[#All],2,FALSE)*AW$2)</f>
        <v>0</v>
      </c>
      <c r="AX10" s="24"/>
      <c r="AY10" s="15" t="str">
        <f t="shared" ref="AY10:AY16" si="52">IF(AX10=0,"",IF(COUNTIF(AX$4:AX$16,"&gt;0")&gt;1,RANK(AX10,AX$4:AX$16,0),IF(AX10&gt;=63,1,IF(AND(AX10&gt;=60,AX10&lt;=62.9),2,3))))</f>
        <v/>
      </c>
      <c r="AZ10" s="15">
        <f>IF(AY10="",0,VLOOKUP(AY10,Pointage[#All],2,FALSE)*AZ$2)</f>
        <v>0</v>
      </c>
      <c r="BA10" s="24"/>
      <c r="BB10" s="15" t="str">
        <f t="shared" ref="BB10:BB16" si="53">IF(BA10=0,"",IF(COUNTIF(BA$4:BA$16,"&gt;0")&gt;1,RANK(BA10,BA$4:BA$16,0),IF(BA10&gt;=63,1,IF(AND(BA10&gt;=60,BA10&lt;=62.9),2,3))))</f>
        <v/>
      </c>
      <c r="BC10" s="15">
        <f>IF(BB10="",0,VLOOKUP(BB10,Pointage[#All],2,FALSE)*BC$2)</f>
        <v>0</v>
      </c>
      <c r="BD10" s="24"/>
      <c r="BE10" s="15" t="str">
        <f t="shared" si="22"/>
        <v/>
      </c>
      <c r="BF10" s="15">
        <f>IF(BE10="",0,VLOOKUP(BE10,Pointage[#All],2,FALSE)*BF$2)</f>
        <v>0</v>
      </c>
      <c r="BG10" s="16">
        <f t="shared" ref="BG10:BG16" si="54">IF(AZ10="","",AZ10+BC10+BF10)</f>
        <v>0</v>
      </c>
      <c r="BH10" s="20"/>
      <c r="BI10" s="15" t="str">
        <f t="shared" ref="BI10:BI16" si="55">IF(BH10=0,"",IF(COUNTIF(BH$4:BH$16,"&gt;0")&gt;1,RANK(BH10,BH$4:BH$16,0),IF(BH10&gt;=63,1,IF(AND(BH10&gt;=60,BH10&lt;=62.9),2,3))))</f>
        <v/>
      </c>
      <c r="BJ10" s="15">
        <f>IF(BI10="",0,VLOOKUP(BI10,Pointage[#All],2,FALSE)*BJ$2)</f>
        <v>0</v>
      </c>
      <c r="BK10" s="24"/>
      <c r="BL10" s="15" t="str">
        <f t="shared" ref="BL10:BL16" si="56">IF(BK10=0,"",IF(COUNTIF(BK$4:BK$16,"&gt;0")&gt;1,RANK(BK10,BK$4:BK$16,0),IF(BK10&gt;=63,1,IF(AND(BK10&gt;=60,BK10&lt;=62.9),2,3))))</f>
        <v/>
      </c>
      <c r="BM10" s="15">
        <f>IF(BL10="",0,VLOOKUP(BL10,Pointage[#All],2,FALSE)*BM$2)</f>
        <v>0</v>
      </c>
      <c r="BN10" s="24"/>
      <c r="BO10" s="15" t="str">
        <f t="shared" ref="BO10:BO16" si="57">IF(BN10=0,"",IF(COUNTIF(BN$4:BN$16,"&gt;0")&gt;1,RANK(BN10,BN$4:BN$16,0),IF(BN10&gt;=63,1,IF(AND(BN10&gt;=60,BN10&lt;=62.9),2,3))))</f>
        <v/>
      </c>
      <c r="BP10" s="15">
        <f>IF(BO10="",0,VLOOKUP(BO10,Pointage[#All],2,FALSE)*BP$2)</f>
        <v>0</v>
      </c>
      <c r="BQ10" s="24"/>
      <c r="BR10" s="15" t="str">
        <f t="shared" si="27"/>
        <v/>
      </c>
      <c r="BS10" s="15">
        <f>IF(BR10="",0,VLOOKUP(BR10,Pointage[#All],2,FALSE)*BS$2)</f>
        <v>0</v>
      </c>
      <c r="BT10" s="16">
        <f t="shared" ref="BT10:BT16" si="58">IF(BM10="","",BM10+BP10+BS10)</f>
        <v>0</v>
      </c>
      <c r="BU10" s="20"/>
      <c r="BV10" s="15" t="str">
        <f t="shared" ref="BV10:BV16" si="59">IF(BU10=0,"",IF(COUNTIF(BU$4:BU$16,"&gt;0")&gt;1,RANK(BU10,BU$4:BU$16,0),IF(BU10&gt;=63,1,IF(AND(BU10&gt;=60,BU10&lt;=62.9),2,3))))</f>
        <v/>
      </c>
      <c r="BW10" s="15">
        <f>IF(BV10="",0,VLOOKUP(BV10,Pointage[#All],2,FALSE)*BW$2)</f>
        <v>0</v>
      </c>
      <c r="BX10" s="24"/>
      <c r="BY10" s="15" t="str">
        <f t="shared" ref="BY10:BY16" si="60">IF(BX10=0,"",IF(COUNTIF(BX$4:BX$16,"&gt;0")&gt;1,RANK(BX10,BX$4:BX$16,0),IF(BX10&gt;=63,1,IF(AND(BX10&gt;=60,BX10&lt;=62.9),2,3))))</f>
        <v/>
      </c>
      <c r="BZ10" s="15">
        <f>IF(BY10="",0,VLOOKUP(BY10,Pointage[#All],2,FALSE)*BZ$2)</f>
        <v>0</v>
      </c>
      <c r="CA10" s="24"/>
      <c r="CB10" s="15" t="str">
        <f t="shared" ref="CB10:CB16" si="61">IF(CA10=0,"",IF(COUNTIF(CA$4:CA$16,"&gt;0")&gt;1,RANK(CA10,CA$4:CA$16,0),IF(CA10&gt;=63,1,IF(AND(CA10&gt;=60,CA10&lt;=62.9),2,3))))</f>
        <v/>
      </c>
      <c r="CC10" s="15">
        <f>IF(CB10="",0,VLOOKUP(CB10,Pointage[#All],2,FALSE)*CC$2)</f>
        <v>0</v>
      </c>
      <c r="CD10" s="24"/>
      <c r="CE10" s="15" t="str">
        <f t="shared" si="32"/>
        <v/>
      </c>
      <c r="CF10" s="15">
        <f>IF(CE10="",0,VLOOKUP(CE10,Pointage[#All],2,FALSE)*CF$2)</f>
        <v>0</v>
      </c>
      <c r="CG10" s="16">
        <f t="shared" ref="CG10:CG16" si="62">IF(BZ10="","",BZ10+CF10+CC10)*1.25</f>
        <v>0</v>
      </c>
      <c r="CH10" s="17">
        <f t="shared" ref="CH10:CH16" si="63">S10+AF10+AS10+BF10+BS10+CF10*1.25</f>
        <v>0</v>
      </c>
      <c r="CI10" s="36"/>
      <c r="CJ10" s="52">
        <f t="shared" ref="CJ10:CJ67" si="64">BU10+BX10+CA10+CD10</f>
        <v>0</v>
      </c>
    </row>
    <row r="11" spans="1:88" ht="15" customHeight="1" x14ac:dyDescent="0.3">
      <c r="A11" s="20"/>
      <c r="B11" s="19"/>
      <c r="C11" s="19"/>
      <c r="D11" s="14">
        <f t="shared" si="36"/>
        <v>0</v>
      </c>
      <c r="E11" s="15" t="str">
        <f t="shared" si="37"/>
        <v/>
      </c>
      <c r="F11" s="15" t="str">
        <f t="shared" si="2"/>
        <v/>
      </c>
      <c r="G11" s="15" t="str">
        <f t="shared" si="38"/>
        <v/>
      </c>
      <c r="H11" s="20"/>
      <c r="I11" s="15" t="str">
        <f t="shared" si="39"/>
        <v/>
      </c>
      <c r="J11" s="15">
        <f>IF(I11="",0,VLOOKUP(I11,Pointage[#All],2,FALSE)*J$2)</f>
        <v>0</v>
      </c>
      <c r="K11" s="24"/>
      <c r="L11" s="15" t="str">
        <f t="shared" si="40"/>
        <v/>
      </c>
      <c r="M11" s="15">
        <f>IF(L11="",0,VLOOKUP(L11,Pointage[#All],2,FALSE)*M$2)</f>
        <v>0</v>
      </c>
      <c r="N11" s="24"/>
      <c r="O11" s="15" t="str">
        <f t="shared" si="41"/>
        <v/>
      </c>
      <c r="P11" s="15">
        <f>IF(O11="",0,VLOOKUP(O11,Pointage[#All],2,FALSE)*P$2)</f>
        <v>0</v>
      </c>
      <c r="Q11" s="24"/>
      <c r="R11" s="15" t="str">
        <f t="shared" si="7"/>
        <v/>
      </c>
      <c r="S11" s="15">
        <f>IF(R11="",0,VLOOKUP(R11,Pointage[#All],2,FALSE)*S$2)</f>
        <v>0</v>
      </c>
      <c r="T11" s="16">
        <f t="shared" si="42"/>
        <v>0</v>
      </c>
      <c r="U11" s="20"/>
      <c r="V11" s="15" t="str">
        <f t="shared" si="43"/>
        <v/>
      </c>
      <c r="W11" s="15">
        <f>IF(V11="",0,VLOOKUP(V11,Pointage[#All],2,FALSE)*W$2)</f>
        <v>0</v>
      </c>
      <c r="X11" s="24"/>
      <c r="Y11" s="15" t="str">
        <f t="shared" si="44"/>
        <v/>
      </c>
      <c r="Z11" s="15">
        <f>IF(Y11="",0,VLOOKUP(Y11,Pointage[#All],2,FALSE)*Z$2)</f>
        <v>0</v>
      </c>
      <c r="AA11" s="24"/>
      <c r="AB11" s="15" t="str">
        <f t="shared" si="45"/>
        <v/>
      </c>
      <c r="AC11" s="15">
        <f>IF(AB11="",0,VLOOKUP(AB11,Pointage[#All],2,FALSE)*AC$2)</f>
        <v>0</v>
      </c>
      <c r="AD11" s="24"/>
      <c r="AE11" s="15" t="str">
        <f t="shared" si="12"/>
        <v/>
      </c>
      <c r="AF11" s="15">
        <f>IF(AE11="",0,VLOOKUP(AE11,Pointage[#All],2,FALSE)*AF$2)</f>
        <v>0</v>
      </c>
      <c r="AG11" s="16">
        <f t="shared" si="46"/>
        <v>0</v>
      </c>
      <c r="AH11" s="20"/>
      <c r="AI11" s="15" t="str">
        <f t="shared" si="47"/>
        <v/>
      </c>
      <c r="AJ11" s="15">
        <f>IF(AI11="",0,VLOOKUP(AI11,Pointage[#All],2,FALSE)*AJ$2)</f>
        <v>0</v>
      </c>
      <c r="AK11" s="24"/>
      <c r="AL11" s="15" t="str">
        <f t="shared" si="48"/>
        <v/>
      </c>
      <c r="AM11" s="15">
        <f>IF(AL11="",0,VLOOKUP(AL11,Pointage[#All],2,FALSE)*AM$2)</f>
        <v>0</v>
      </c>
      <c r="AN11" s="24"/>
      <c r="AO11" s="15" t="str">
        <f t="shared" si="49"/>
        <v/>
      </c>
      <c r="AP11" s="15">
        <f>IF(AO11="",0,VLOOKUP(AO11,Pointage[#All],2,FALSE)*AP$2)</f>
        <v>0</v>
      </c>
      <c r="AQ11" s="24"/>
      <c r="AR11" s="15" t="str">
        <f t="shared" si="17"/>
        <v/>
      </c>
      <c r="AS11" s="15">
        <f>IF(AR11="",0,VLOOKUP(AR11,Pointage[#All],2,FALSE)*AS$2)</f>
        <v>0</v>
      </c>
      <c r="AT11" s="16">
        <f t="shared" si="50"/>
        <v>0</v>
      </c>
      <c r="AU11" s="20"/>
      <c r="AV11" s="15" t="str">
        <f t="shared" si="51"/>
        <v/>
      </c>
      <c r="AW11" s="15">
        <f>IF(AV11="",0,VLOOKUP(AV11,Pointage[#All],2,FALSE)*AW$2)</f>
        <v>0</v>
      </c>
      <c r="AX11" s="24"/>
      <c r="AY11" s="15" t="str">
        <f t="shared" si="52"/>
        <v/>
      </c>
      <c r="AZ11" s="15">
        <f>IF(AY11="",0,VLOOKUP(AY11,Pointage[#All],2,FALSE)*AZ$2)</f>
        <v>0</v>
      </c>
      <c r="BA11" s="24"/>
      <c r="BB11" s="15" t="str">
        <f t="shared" si="53"/>
        <v/>
      </c>
      <c r="BC11" s="15">
        <f>IF(BB11="",0,VLOOKUP(BB11,Pointage[#All],2,FALSE)*BC$2)</f>
        <v>0</v>
      </c>
      <c r="BD11" s="24"/>
      <c r="BE11" s="15" t="str">
        <f t="shared" si="22"/>
        <v/>
      </c>
      <c r="BF11" s="15">
        <f>IF(BE11="",0,VLOOKUP(BE11,Pointage[#All],2,FALSE)*BF$2)</f>
        <v>0</v>
      </c>
      <c r="BG11" s="16">
        <f t="shared" si="54"/>
        <v>0</v>
      </c>
      <c r="BH11" s="20"/>
      <c r="BI11" s="15" t="str">
        <f t="shared" si="55"/>
        <v/>
      </c>
      <c r="BJ11" s="15">
        <f>IF(BI11="",0,VLOOKUP(BI11,Pointage[#All],2,FALSE)*BJ$2)</f>
        <v>0</v>
      </c>
      <c r="BK11" s="24"/>
      <c r="BL11" s="15" t="str">
        <f t="shared" si="56"/>
        <v/>
      </c>
      <c r="BM11" s="15">
        <f>IF(BL11="",0,VLOOKUP(BL11,Pointage[#All],2,FALSE)*BM$2)</f>
        <v>0</v>
      </c>
      <c r="BN11" s="24"/>
      <c r="BO11" s="15" t="str">
        <f t="shared" si="57"/>
        <v/>
      </c>
      <c r="BP11" s="15">
        <f>IF(BO11="",0,VLOOKUP(BO11,Pointage[#All],2,FALSE)*BP$2)</f>
        <v>0</v>
      </c>
      <c r="BQ11" s="24"/>
      <c r="BR11" s="15" t="str">
        <f t="shared" si="27"/>
        <v/>
      </c>
      <c r="BS11" s="15">
        <f>IF(BR11="",0,VLOOKUP(BR11,Pointage[#All],2,FALSE)*BS$2)</f>
        <v>0</v>
      </c>
      <c r="BT11" s="16">
        <f t="shared" si="58"/>
        <v>0</v>
      </c>
      <c r="BU11" s="20"/>
      <c r="BV11" s="15" t="str">
        <f t="shared" si="59"/>
        <v/>
      </c>
      <c r="BW11" s="15">
        <f>IF(BV11="",0,VLOOKUP(BV11,Pointage[#All],2,FALSE)*BW$2)</f>
        <v>0</v>
      </c>
      <c r="BX11" s="24"/>
      <c r="BY11" s="15" t="str">
        <f t="shared" si="60"/>
        <v/>
      </c>
      <c r="BZ11" s="15">
        <f>IF(BY11="",0,VLOOKUP(BY11,Pointage[#All],2,FALSE)*BZ$2)</f>
        <v>0</v>
      </c>
      <c r="CA11" s="24"/>
      <c r="CB11" s="15" t="str">
        <f t="shared" si="61"/>
        <v/>
      </c>
      <c r="CC11" s="15">
        <f>IF(CB11="",0,VLOOKUP(CB11,Pointage[#All],2,FALSE)*CC$2)</f>
        <v>0</v>
      </c>
      <c r="CD11" s="24"/>
      <c r="CE11" s="15" t="str">
        <f t="shared" si="32"/>
        <v/>
      </c>
      <c r="CF11" s="15">
        <f>IF(CE11="",0,VLOOKUP(CE11,Pointage[#All],2,FALSE)*CF$2)</f>
        <v>0</v>
      </c>
      <c r="CG11" s="16">
        <f t="shared" si="62"/>
        <v>0</v>
      </c>
      <c r="CH11" s="17">
        <f t="shared" si="63"/>
        <v>0</v>
      </c>
      <c r="CI11" s="36"/>
      <c r="CJ11" s="52">
        <f t="shared" si="64"/>
        <v>0</v>
      </c>
    </row>
    <row r="12" spans="1:88" ht="15" customHeight="1" x14ac:dyDescent="0.3">
      <c r="A12" s="20"/>
      <c r="B12" s="19"/>
      <c r="C12" s="19"/>
      <c r="D12" s="14">
        <f t="shared" si="36"/>
        <v>0</v>
      </c>
      <c r="E12" s="15" t="str">
        <f t="shared" si="37"/>
        <v/>
      </c>
      <c r="F12" s="15" t="str">
        <f t="shared" si="2"/>
        <v/>
      </c>
      <c r="G12" s="15" t="str">
        <f t="shared" si="38"/>
        <v/>
      </c>
      <c r="H12" s="20"/>
      <c r="I12" s="15" t="str">
        <f t="shared" si="39"/>
        <v/>
      </c>
      <c r="J12" s="15">
        <f>IF(I12="",0,VLOOKUP(I12,Pointage[#All],2,FALSE)*J$2)</f>
        <v>0</v>
      </c>
      <c r="K12" s="24"/>
      <c r="L12" s="15" t="str">
        <f t="shared" si="40"/>
        <v/>
      </c>
      <c r="M12" s="15">
        <f>IF(L12="",0,VLOOKUP(L12,Pointage[#All],2,FALSE)*M$2)</f>
        <v>0</v>
      </c>
      <c r="N12" s="24"/>
      <c r="O12" s="15" t="str">
        <f t="shared" si="41"/>
        <v/>
      </c>
      <c r="P12" s="15">
        <f>IF(O12="",0,VLOOKUP(O12,Pointage[#All],2,FALSE)*P$2)</f>
        <v>0</v>
      </c>
      <c r="Q12" s="24"/>
      <c r="R12" s="15" t="str">
        <f t="shared" si="7"/>
        <v/>
      </c>
      <c r="S12" s="15">
        <f>IF(R12="",0,VLOOKUP(R12,Pointage[#All],2,FALSE)*S$2)</f>
        <v>0</v>
      </c>
      <c r="T12" s="16">
        <f t="shared" si="42"/>
        <v>0</v>
      </c>
      <c r="U12" s="20"/>
      <c r="V12" s="15" t="str">
        <f t="shared" si="43"/>
        <v/>
      </c>
      <c r="W12" s="15">
        <f>IF(V12="",0,VLOOKUP(V12,Pointage[#All],2,FALSE)*W$2)</f>
        <v>0</v>
      </c>
      <c r="X12" s="24"/>
      <c r="Y12" s="15" t="str">
        <f t="shared" si="44"/>
        <v/>
      </c>
      <c r="Z12" s="15">
        <f>IF(Y12="",0,VLOOKUP(Y12,Pointage[#All],2,FALSE)*Z$2)</f>
        <v>0</v>
      </c>
      <c r="AA12" s="24"/>
      <c r="AB12" s="15" t="str">
        <f t="shared" si="45"/>
        <v/>
      </c>
      <c r="AC12" s="15">
        <f>IF(AB12="",0,VLOOKUP(AB12,Pointage[#All],2,FALSE)*AC$2)</f>
        <v>0</v>
      </c>
      <c r="AD12" s="24"/>
      <c r="AE12" s="15" t="str">
        <f t="shared" si="12"/>
        <v/>
      </c>
      <c r="AF12" s="15">
        <f>IF(AE12="",0,VLOOKUP(AE12,Pointage[#All],2,FALSE)*AF$2)</f>
        <v>0</v>
      </c>
      <c r="AG12" s="16">
        <f t="shared" si="46"/>
        <v>0</v>
      </c>
      <c r="AH12" s="20"/>
      <c r="AI12" s="15" t="str">
        <f t="shared" si="47"/>
        <v/>
      </c>
      <c r="AJ12" s="15">
        <f>IF(AI12="",0,VLOOKUP(AI12,Pointage[#All],2,FALSE)*AJ$2)</f>
        <v>0</v>
      </c>
      <c r="AK12" s="24"/>
      <c r="AL12" s="15" t="str">
        <f t="shared" si="48"/>
        <v/>
      </c>
      <c r="AM12" s="15">
        <f>IF(AL12="",0,VLOOKUP(AL12,Pointage[#All],2,FALSE)*AM$2)</f>
        <v>0</v>
      </c>
      <c r="AN12" s="24"/>
      <c r="AO12" s="15" t="str">
        <f t="shared" si="49"/>
        <v/>
      </c>
      <c r="AP12" s="15">
        <f>IF(AO12="",0,VLOOKUP(AO12,Pointage[#All],2,FALSE)*AP$2)</f>
        <v>0</v>
      </c>
      <c r="AQ12" s="24"/>
      <c r="AR12" s="15" t="str">
        <f t="shared" si="17"/>
        <v/>
      </c>
      <c r="AS12" s="15">
        <f>IF(AR12="",0,VLOOKUP(AR12,Pointage[#All],2,FALSE)*AS$2)</f>
        <v>0</v>
      </c>
      <c r="AT12" s="16">
        <f t="shared" si="50"/>
        <v>0</v>
      </c>
      <c r="AU12" s="20"/>
      <c r="AV12" s="15" t="str">
        <f t="shared" si="51"/>
        <v/>
      </c>
      <c r="AW12" s="15">
        <f>IF(AV12="",0,VLOOKUP(AV12,Pointage[#All],2,FALSE)*AW$2)</f>
        <v>0</v>
      </c>
      <c r="AX12" s="24"/>
      <c r="AY12" s="15" t="str">
        <f t="shared" si="52"/>
        <v/>
      </c>
      <c r="AZ12" s="15">
        <f>IF(AY12="",0,VLOOKUP(AY12,Pointage[#All],2,FALSE)*AZ$2)</f>
        <v>0</v>
      </c>
      <c r="BA12" s="24"/>
      <c r="BB12" s="15" t="str">
        <f t="shared" si="53"/>
        <v/>
      </c>
      <c r="BC12" s="15">
        <f>IF(BB12="",0,VLOOKUP(BB12,Pointage[#All],2,FALSE)*BC$2)</f>
        <v>0</v>
      </c>
      <c r="BD12" s="24"/>
      <c r="BE12" s="15" t="str">
        <f t="shared" si="22"/>
        <v/>
      </c>
      <c r="BF12" s="15">
        <f>IF(BE12="",0,VLOOKUP(BE12,Pointage[#All],2,FALSE)*BF$2)</f>
        <v>0</v>
      </c>
      <c r="BG12" s="16">
        <f t="shared" si="54"/>
        <v>0</v>
      </c>
      <c r="BH12" s="20"/>
      <c r="BI12" s="15" t="str">
        <f t="shared" si="55"/>
        <v/>
      </c>
      <c r="BJ12" s="15">
        <f>IF(BI12="",0,VLOOKUP(BI12,Pointage[#All],2,FALSE)*BJ$2)</f>
        <v>0</v>
      </c>
      <c r="BK12" s="24"/>
      <c r="BL12" s="15" t="str">
        <f t="shared" si="56"/>
        <v/>
      </c>
      <c r="BM12" s="15">
        <f>IF(BL12="",0,VLOOKUP(BL12,Pointage[#All],2,FALSE)*BM$2)</f>
        <v>0</v>
      </c>
      <c r="BN12" s="24"/>
      <c r="BO12" s="15" t="str">
        <f t="shared" si="57"/>
        <v/>
      </c>
      <c r="BP12" s="15">
        <f>IF(BO12="",0,VLOOKUP(BO12,Pointage[#All],2,FALSE)*BP$2)</f>
        <v>0</v>
      </c>
      <c r="BQ12" s="24"/>
      <c r="BR12" s="15" t="str">
        <f t="shared" si="27"/>
        <v/>
      </c>
      <c r="BS12" s="15">
        <f>IF(BR12="",0,VLOOKUP(BR12,Pointage[#All],2,FALSE)*BS$2)</f>
        <v>0</v>
      </c>
      <c r="BT12" s="16">
        <f t="shared" si="58"/>
        <v>0</v>
      </c>
      <c r="BU12" s="20"/>
      <c r="BV12" s="15" t="str">
        <f t="shared" si="59"/>
        <v/>
      </c>
      <c r="BW12" s="15">
        <f>IF(BV12="",0,VLOOKUP(BV12,Pointage[#All],2,FALSE)*BW$2)</f>
        <v>0</v>
      </c>
      <c r="BX12" s="24"/>
      <c r="BY12" s="15" t="str">
        <f t="shared" si="60"/>
        <v/>
      </c>
      <c r="BZ12" s="15">
        <f>IF(BY12="",0,VLOOKUP(BY12,Pointage[#All],2,FALSE)*BZ$2)</f>
        <v>0</v>
      </c>
      <c r="CA12" s="24"/>
      <c r="CB12" s="15" t="str">
        <f t="shared" si="61"/>
        <v/>
      </c>
      <c r="CC12" s="15">
        <f>IF(CB12="",0,VLOOKUP(CB12,Pointage[#All],2,FALSE)*CC$2)</f>
        <v>0</v>
      </c>
      <c r="CD12" s="24"/>
      <c r="CE12" s="15" t="str">
        <f t="shared" si="32"/>
        <v/>
      </c>
      <c r="CF12" s="15">
        <f>IF(CE12="",0,VLOOKUP(CE12,Pointage[#All],2,FALSE)*CF$2)</f>
        <v>0</v>
      </c>
      <c r="CG12" s="16">
        <f t="shared" si="62"/>
        <v>0</v>
      </c>
      <c r="CH12" s="17">
        <f t="shared" si="63"/>
        <v>0</v>
      </c>
      <c r="CI12" s="36"/>
      <c r="CJ12" s="52">
        <f t="shared" si="64"/>
        <v>0</v>
      </c>
    </row>
    <row r="13" spans="1:88" ht="15" customHeight="1" x14ac:dyDescent="0.3">
      <c r="A13" s="20"/>
      <c r="B13" s="19"/>
      <c r="C13" s="19"/>
      <c r="D13" s="14">
        <f t="shared" si="36"/>
        <v>0</v>
      </c>
      <c r="E13" s="15" t="str">
        <f t="shared" si="37"/>
        <v/>
      </c>
      <c r="F13" s="15" t="str">
        <f t="shared" si="2"/>
        <v/>
      </c>
      <c r="G13" s="15" t="str">
        <f t="shared" si="38"/>
        <v/>
      </c>
      <c r="H13" s="20"/>
      <c r="I13" s="15" t="str">
        <f t="shared" si="39"/>
        <v/>
      </c>
      <c r="J13" s="15">
        <f>IF(I13="",0,VLOOKUP(I13,Pointage[#All],2,FALSE)*J$2)</f>
        <v>0</v>
      </c>
      <c r="K13" s="24"/>
      <c r="L13" s="15" t="str">
        <f t="shared" si="40"/>
        <v/>
      </c>
      <c r="M13" s="15">
        <f>IF(L13="",0,VLOOKUP(L13,Pointage[#All],2,FALSE)*M$2)</f>
        <v>0</v>
      </c>
      <c r="N13" s="24"/>
      <c r="O13" s="15" t="str">
        <f t="shared" si="41"/>
        <v/>
      </c>
      <c r="P13" s="15">
        <f>IF(O13="",0,VLOOKUP(O13,Pointage[#All],2,FALSE)*P$2)</f>
        <v>0</v>
      </c>
      <c r="Q13" s="24"/>
      <c r="R13" s="15" t="str">
        <f t="shared" si="7"/>
        <v/>
      </c>
      <c r="S13" s="15">
        <f>IF(R13="",0,VLOOKUP(R13,Pointage[#All],2,FALSE)*S$2)</f>
        <v>0</v>
      </c>
      <c r="T13" s="16">
        <f t="shared" si="42"/>
        <v>0</v>
      </c>
      <c r="U13" s="20"/>
      <c r="V13" s="15" t="str">
        <f t="shared" si="43"/>
        <v/>
      </c>
      <c r="W13" s="15">
        <f>IF(V13="",0,VLOOKUP(V13,Pointage[#All],2,FALSE)*W$2)</f>
        <v>0</v>
      </c>
      <c r="X13" s="24"/>
      <c r="Y13" s="15" t="str">
        <f t="shared" si="44"/>
        <v/>
      </c>
      <c r="Z13" s="15">
        <f>IF(Y13="",0,VLOOKUP(Y13,Pointage[#All],2,FALSE)*Z$2)</f>
        <v>0</v>
      </c>
      <c r="AA13" s="24"/>
      <c r="AB13" s="15" t="str">
        <f t="shared" si="45"/>
        <v/>
      </c>
      <c r="AC13" s="15">
        <f>IF(AB13="",0,VLOOKUP(AB13,Pointage[#All],2,FALSE)*AC$2)</f>
        <v>0</v>
      </c>
      <c r="AD13" s="24"/>
      <c r="AE13" s="15" t="str">
        <f t="shared" si="12"/>
        <v/>
      </c>
      <c r="AF13" s="15">
        <f>IF(AE13="",0,VLOOKUP(AE13,Pointage[#All],2,FALSE)*AF$2)</f>
        <v>0</v>
      </c>
      <c r="AG13" s="16">
        <f t="shared" si="46"/>
        <v>0</v>
      </c>
      <c r="AH13" s="20"/>
      <c r="AI13" s="15" t="str">
        <f t="shared" si="47"/>
        <v/>
      </c>
      <c r="AJ13" s="15">
        <f>IF(AI13="",0,VLOOKUP(AI13,Pointage[#All],2,FALSE)*AJ$2)</f>
        <v>0</v>
      </c>
      <c r="AK13" s="24"/>
      <c r="AL13" s="15" t="str">
        <f t="shared" si="48"/>
        <v/>
      </c>
      <c r="AM13" s="15">
        <f>IF(AL13="",0,VLOOKUP(AL13,Pointage[#All],2,FALSE)*AM$2)</f>
        <v>0</v>
      </c>
      <c r="AN13" s="24"/>
      <c r="AO13" s="15" t="str">
        <f t="shared" si="49"/>
        <v/>
      </c>
      <c r="AP13" s="15">
        <f>IF(AO13="",0,VLOOKUP(AO13,Pointage[#All],2,FALSE)*AP$2)</f>
        <v>0</v>
      </c>
      <c r="AQ13" s="24"/>
      <c r="AR13" s="15" t="str">
        <f t="shared" si="17"/>
        <v/>
      </c>
      <c r="AS13" s="15">
        <f>IF(AR13="",0,VLOOKUP(AR13,Pointage[#All],2,FALSE)*AS$2)</f>
        <v>0</v>
      </c>
      <c r="AT13" s="16">
        <f t="shared" si="50"/>
        <v>0</v>
      </c>
      <c r="AU13" s="20"/>
      <c r="AV13" s="15" t="str">
        <f t="shared" si="51"/>
        <v/>
      </c>
      <c r="AW13" s="15">
        <f>IF(AV13="",0,VLOOKUP(AV13,Pointage[#All],2,FALSE)*AW$2)</f>
        <v>0</v>
      </c>
      <c r="AX13" s="24"/>
      <c r="AY13" s="15" t="str">
        <f t="shared" si="52"/>
        <v/>
      </c>
      <c r="AZ13" s="15">
        <f>IF(AY13="",0,VLOOKUP(AY13,Pointage[#All],2,FALSE)*AZ$2)</f>
        <v>0</v>
      </c>
      <c r="BA13" s="24"/>
      <c r="BB13" s="15" t="str">
        <f t="shared" si="53"/>
        <v/>
      </c>
      <c r="BC13" s="15">
        <f>IF(BB13="",0,VLOOKUP(BB13,Pointage[#All],2,FALSE)*BC$2)</f>
        <v>0</v>
      </c>
      <c r="BD13" s="24"/>
      <c r="BE13" s="15" t="str">
        <f t="shared" si="22"/>
        <v/>
      </c>
      <c r="BF13" s="15">
        <f>IF(BE13="",0,VLOOKUP(BE13,Pointage[#All],2,FALSE)*BF$2)</f>
        <v>0</v>
      </c>
      <c r="BG13" s="16">
        <f t="shared" si="54"/>
        <v>0</v>
      </c>
      <c r="BH13" s="20"/>
      <c r="BI13" s="15" t="str">
        <f t="shared" si="55"/>
        <v/>
      </c>
      <c r="BJ13" s="15">
        <f>IF(BI13="",0,VLOOKUP(BI13,Pointage[#All],2,FALSE)*BJ$2)</f>
        <v>0</v>
      </c>
      <c r="BK13" s="24"/>
      <c r="BL13" s="15" t="str">
        <f t="shared" si="56"/>
        <v/>
      </c>
      <c r="BM13" s="15">
        <f>IF(BL13="",0,VLOOKUP(BL13,Pointage[#All],2,FALSE)*BM$2)</f>
        <v>0</v>
      </c>
      <c r="BN13" s="24"/>
      <c r="BO13" s="15" t="str">
        <f t="shared" si="57"/>
        <v/>
      </c>
      <c r="BP13" s="15">
        <f>IF(BO13="",0,VLOOKUP(BO13,Pointage[#All],2,FALSE)*BP$2)</f>
        <v>0</v>
      </c>
      <c r="BQ13" s="24"/>
      <c r="BR13" s="15" t="str">
        <f t="shared" si="27"/>
        <v/>
      </c>
      <c r="BS13" s="15">
        <f>IF(BR13="",0,VLOOKUP(BR13,Pointage[#All],2,FALSE)*BS$2)</f>
        <v>0</v>
      </c>
      <c r="BT13" s="16">
        <f t="shared" si="58"/>
        <v>0</v>
      </c>
      <c r="BU13" s="20"/>
      <c r="BV13" s="15" t="str">
        <f t="shared" si="59"/>
        <v/>
      </c>
      <c r="BW13" s="15">
        <f>IF(BV13="",0,VLOOKUP(BV13,Pointage[#All],2,FALSE)*BW$2)</f>
        <v>0</v>
      </c>
      <c r="BX13" s="24"/>
      <c r="BY13" s="15" t="str">
        <f t="shared" si="60"/>
        <v/>
      </c>
      <c r="BZ13" s="15">
        <f>IF(BY13="",0,VLOOKUP(BY13,Pointage[#All],2,FALSE)*BZ$2)</f>
        <v>0</v>
      </c>
      <c r="CA13" s="24"/>
      <c r="CB13" s="15" t="str">
        <f t="shared" si="61"/>
        <v/>
      </c>
      <c r="CC13" s="15">
        <f>IF(CB13="",0,VLOOKUP(CB13,Pointage[#All],2,FALSE)*CC$2)</f>
        <v>0</v>
      </c>
      <c r="CD13" s="24"/>
      <c r="CE13" s="15" t="str">
        <f t="shared" si="32"/>
        <v/>
      </c>
      <c r="CF13" s="15">
        <f>IF(CE13="",0,VLOOKUP(CE13,Pointage[#All],2,FALSE)*CF$2)</f>
        <v>0</v>
      </c>
      <c r="CG13" s="16">
        <f t="shared" si="62"/>
        <v>0</v>
      </c>
      <c r="CH13" s="17">
        <f t="shared" si="63"/>
        <v>0</v>
      </c>
      <c r="CI13" s="36"/>
      <c r="CJ13" s="52">
        <f t="shared" si="64"/>
        <v>0</v>
      </c>
    </row>
    <row r="14" spans="1:88" ht="15" customHeight="1" x14ac:dyDescent="0.3">
      <c r="A14" s="20"/>
      <c r="B14" s="19"/>
      <c r="C14" s="19"/>
      <c r="D14" s="14">
        <f t="shared" si="36"/>
        <v>0</v>
      </c>
      <c r="E14" s="15" t="str">
        <f t="shared" si="37"/>
        <v/>
      </c>
      <c r="F14" s="15" t="str">
        <f t="shared" si="2"/>
        <v/>
      </c>
      <c r="G14" s="15" t="str">
        <f t="shared" si="38"/>
        <v/>
      </c>
      <c r="H14" s="20"/>
      <c r="I14" s="15" t="str">
        <f t="shared" si="39"/>
        <v/>
      </c>
      <c r="J14" s="15">
        <f>IF(I14="",0,VLOOKUP(I14,Pointage[#All],2,FALSE)*J$2)</f>
        <v>0</v>
      </c>
      <c r="K14" s="24"/>
      <c r="L14" s="15" t="str">
        <f t="shared" si="40"/>
        <v/>
      </c>
      <c r="M14" s="15">
        <f>IF(L14="",0,VLOOKUP(L14,Pointage[#All],2,FALSE)*M$2)</f>
        <v>0</v>
      </c>
      <c r="N14" s="24"/>
      <c r="O14" s="15" t="str">
        <f t="shared" si="41"/>
        <v/>
      </c>
      <c r="P14" s="15">
        <f>IF(O14="",0,VLOOKUP(O14,Pointage[#All],2,FALSE)*P$2)</f>
        <v>0</v>
      </c>
      <c r="Q14" s="24"/>
      <c r="R14" s="15" t="str">
        <f t="shared" si="7"/>
        <v/>
      </c>
      <c r="S14" s="15">
        <f>IF(R14="",0,VLOOKUP(R14,Pointage[#All],2,FALSE)*S$2)</f>
        <v>0</v>
      </c>
      <c r="T14" s="16">
        <f t="shared" si="42"/>
        <v>0</v>
      </c>
      <c r="U14" s="20"/>
      <c r="V14" s="15" t="str">
        <f t="shared" si="43"/>
        <v/>
      </c>
      <c r="W14" s="15">
        <f>IF(V14="",0,VLOOKUP(V14,Pointage[#All],2,FALSE)*W$2)</f>
        <v>0</v>
      </c>
      <c r="X14" s="24"/>
      <c r="Y14" s="15" t="str">
        <f t="shared" si="44"/>
        <v/>
      </c>
      <c r="Z14" s="15">
        <f>IF(Y14="",0,VLOOKUP(Y14,Pointage[#All],2,FALSE)*Z$2)</f>
        <v>0</v>
      </c>
      <c r="AA14" s="24"/>
      <c r="AB14" s="15" t="str">
        <f t="shared" si="45"/>
        <v/>
      </c>
      <c r="AC14" s="15">
        <f>IF(AB14="",0,VLOOKUP(AB14,Pointage[#All],2,FALSE)*AC$2)</f>
        <v>0</v>
      </c>
      <c r="AD14" s="24"/>
      <c r="AE14" s="15" t="str">
        <f t="shared" si="12"/>
        <v/>
      </c>
      <c r="AF14" s="15">
        <f>IF(AE14="",0,VLOOKUP(AE14,Pointage[#All],2,FALSE)*AF$2)</f>
        <v>0</v>
      </c>
      <c r="AG14" s="16">
        <f t="shared" si="46"/>
        <v>0</v>
      </c>
      <c r="AH14" s="20"/>
      <c r="AI14" s="15" t="str">
        <f t="shared" si="47"/>
        <v/>
      </c>
      <c r="AJ14" s="15">
        <f>IF(AI14="",0,VLOOKUP(AI14,Pointage[#All],2,FALSE)*AJ$2)</f>
        <v>0</v>
      </c>
      <c r="AK14" s="24"/>
      <c r="AL14" s="15" t="str">
        <f t="shared" si="48"/>
        <v/>
      </c>
      <c r="AM14" s="15">
        <f>IF(AL14="",0,VLOOKUP(AL14,Pointage[#All],2,FALSE)*AM$2)</f>
        <v>0</v>
      </c>
      <c r="AN14" s="24"/>
      <c r="AO14" s="15" t="str">
        <f t="shared" si="49"/>
        <v/>
      </c>
      <c r="AP14" s="15">
        <f>IF(AO14="",0,VLOOKUP(AO14,Pointage[#All],2,FALSE)*AP$2)</f>
        <v>0</v>
      </c>
      <c r="AQ14" s="24"/>
      <c r="AR14" s="15" t="str">
        <f t="shared" si="17"/>
        <v/>
      </c>
      <c r="AS14" s="15">
        <f>IF(AR14="",0,VLOOKUP(AR14,Pointage[#All],2,FALSE)*AS$2)</f>
        <v>0</v>
      </c>
      <c r="AT14" s="16">
        <f t="shared" si="50"/>
        <v>0</v>
      </c>
      <c r="AU14" s="20"/>
      <c r="AV14" s="15" t="str">
        <f t="shared" si="51"/>
        <v/>
      </c>
      <c r="AW14" s="15">
        <f>IF(AV14="",0,VLOOKUP(AV14,Pointage[#All],2,FALSE)*AW$2)</f>
        <v>0</v>
      </c>
      <c r="AX14" s="24"/>
      <c r="AY14" s="15" t="str">
        <f t="shared" si="52"/>
        <v/>
      </c>
      <c r="AZ14" s="15">
        <f>IF(AY14="",0,VLOOKUP(AY14,Pointage[#All],2,FALSE)*AZ$2)</f>
        <v>0</v>
      </c>
      <c r="BA14" s="24"/>
      <c r="BB14" s="15" t="str">
        <f t="shared" si="53"/>
        <v/>
      </c>
      <c r="BC14" s="15">
        <f>IF(BB14="",0,VLOOKUP(BB14,Pointage[#All],2,FALSE)*BC$2)</f>
        <v>0</v>
      </c>
      <c r="BD14" s="24"/>
      <c r="BE14" s="15" t="str">
        <f t="shared" si="22"/>
        <v/>
      </c>
      <c r="BF14" s="15">
        <f>IF(BE14="",0,VLOOKUP(BE14,Pointage[#All],2,FALSE)*BF$2)</f>
        <v>0</v>
      </c>
      <c r="BG14" s="16">
        <f t="shared" si="54"/>
        <v>0</v>
      </c>
      <c r="BH14" s="20"/>
      <c r="BI14" s="15" t="str">
        <f t="shared" si="55"/>
        <v/>
      </c>
      <c r="BJ14" s="15">
        <f>IF(BI14="",0,VLOOKUP(BI14,Pointage[#All],2,FALSE)*BJ$2)</f>
        <v>0</v>
      </c>
      <c r="BK14" s="24"/>
      <c r="BL14" s="15" t="str">
        <f t="shared" si="56"/>
        <v/>
      </c>
      <c r="BM14" s="15">
        <f>IF(BL14="",0,VLOOKUP(BL14,Pointage[#All],2,FALSE)*BM$2)</f>
        <v>0</v>
      </c>
      <c r="BN14" s="24"/>
      <c r="BO14" s="15" t="str">
        <f t="shared" si="57"/>
        <v/>
      </c>
      <c r="BP14" s="15">
        <f>IF(BO14="",0,VLOOKUP(BO14,Pointage[#All],2,FALSE)*BP$2)</f>
        <v>0</v>
      </c>
      <c r="BQ14" s="24"/>
      <c r="BR14" s="15" t="str">
        <f t="shared" si="27"/>
        <v/>
      </c>
      <c r="BS14" s="15">
        <f>IF(BR14="",0,VLOOKUP(BR14,Pointage[#All],2,FALSE)*BS$2)</f>
        <v>0</v>
      </c>
      <c r="BT14" s="16">
        <f t="shared" si="58"/>
        <v>0</v>
      </c>
      <c r="BU14" s="20"/>
      <c r="BV14" s="15" t="str">
        <f t="shared" si="59"/>
        <v/>
      </c>
      <c r="BW14" s="15">
        <f>IF(BV14="",0,VLOOKUP(BV14,Pointage[#All],2,FALSE)*BW$2)</f>
        <v>0</v>
      </c>
      <c r="BX14" s="24"/>
      <c r="BY14" s="15" t="str">
        <f t="shared" si="60"/>
        <v/>
      </c>
      <c r="BZ14" s="15">
        <f>IF(BY14="",0,VLOOKUP(BY14,Pointage[#All],2,FALSE)*BZ$2)</f>
        <v>0</v>
      </c>
      <c r="CA14" s="24"/>
      <c r="CB14" s="15" t="str">
        <f t="shared" si="61"/>
        <v/>
      </c>
      <c r="CC14" s="15">
        <f>IF(CB14="",0,VLOOKUP(CB14,Pointage[#All],2,FALSE)*CC$2)</f>
        <v>0</v>
      </c>
      <c r="CD14" s="24"/>
      <c r="CE14" s="15" t="str">
        <f t="shared" si="32"/>
        <v/>
      </c>
      <c r="CF14" s="15">
        <f>IF(CE14="",0,VLOOKUP(CE14,Pointage[#All],2,FALSE)*CF$2)</f>
        <v>0</v>
      </c>
      <c r="CG14" s="16">
        <f t="shared" si="62"/>
        <v>0</v>
      </c>
      <c r="CH14" s="17">
        <f t="shared" si="63"/>
        <v>0</v>
      </c>
      <c r="CI14" s="36"/>
      <c r="CJ14" s="52">
        <f t="shared" si="64"/>
        <v>0</v>
      </c>
    </row>
    <row r="15" spans="1:88" ht="15" customHeight="1" x14ac:dyDescent="0.3">
      <c r="A15" s="20"/>
      <c r="B15" s="19"/>
      <c r="C15" s="19"/>
      <c r="D15" s="14">
        <f t="shared" si="36"/>
        <v>0</v>
      </c>
      <c r="E15" s="15" t="str">
        <f t="shared" si="37"/>
        <v/>
      </c>
      <c r="F15" s="15" t="str">
        <f t="shared" si="2"/>
        <v/>
      </c>
      <c r="G15" s="15" t="str">
        <f t="shared" si="38"/>
        <v/>
      </c>
      <c r="H15" s="20"/>
      <c r="I15" s="15" t="str">
        <f t="shared" si="39"/>
        <v/>
      </c>
      <c r="J15" s="15">
        <f>IF(I15="",0,VLOOKUP(I15,Pointage[#All],2,FALSE)*J$2)</f>
        <v>0</v>
      </c>
      <c r="K15" s="24"/>
      <c r="L15" s="15" t="str">
        <f t="shared" si="40"/>
        <v/>
      </c>
      <c r="M15" s="15">
        <f>IF(L15="",0,VLOOKUP(L15,Pointage[#All],2,FALSE)*M$2)</f>
        <v>0</v>
      </c>
      <c r="N15" s="24"/>
      <c r="O15" s="15" t="str">
        <f t="shared" si="41"/>
        <v/>
      </c>
      <c r="P15" s="15">
        <f>IF(O15="",0,VLOOKUP(O15,Pointage[#All],2,FALSE)*P$2)</f>
        <v>0</v>
      </c>
      <c r="Q15" s="24"/>
      <c r="R15" s="15" t="str">
        <f t="shared" si="7"/>
        <v/>
      </c>
      <c r="S15" s="15">
        <f>IF(R15="",0,VLOOKUP(R15,Pointage[#All],2,FALSE)*S$2)</f>
        <v>0</v>
      </c>
      <c r="T15" s="16">
        <f t="shared" si="42"/>
        <v>0</v>
      </c>
      <c r="U15" s="20"/>
      <c r="V15" s="15" t="str">
        <f t="shared" si="43"/>
        <v/>
      </c>
      <c r="W15" s="15">
        <f>IF(V15="",0,VLOOKUP(V15,Pointage[#All],2,FALSE)*W$2)</f>
        <v>0</v>
      </c>
      <c r="X15" s="24"/>
      <c r="Y15" s="15" t="str">
        <f t="shared" si="44"/>
        <v/>
      </c>
      <c r="Z15" s="15">
        <f>IF(Y15="",0,VLOOKUP(Y15,Pointage[#All],2,FALSE)*Z$2)</f>
        <v>0</v>
      </c>
      <c r="AA15" s="24"/>
      <c r="AB15" s="15" t="str">
        <f t="shared" si="45"/>
        <v/>
      </c>
      <c r="AC15" s="15">
        <f>IF(AB15="",0,VLOOKUP(AB15,Pointage[#All],2,FALSE)*AC$2)</f>
        <v>0</v>
      </c>
      <c r="AD15" s="24"/>
      <c r="AE15" s="15" t="str">
        <f t="shared" si="12"/>
        <v/>
      </c>
      <c r="AF15" s="15">
        <f>IF(AE15="",0,VLOOKUP(AE15,Pointage[#All],2,FALSE)*AF$2)</f>
        <v>0</v>
      </c>
      <c r="AG15" s="16">
        <f t="shared" si="46"/>
        <v>0</v>
      </c>
      <c r="AH15" s="20"/>
      <c r="AI15" s="15" t="str">
        <f t="shared" si="47"/>
        <v/>
      </c>
      <c r="AJ15" s="15">
        <f>IF(AI15="",0,VLOOKUP(AI15,Pointage[#All],2,FALSE)*AJ$2)</f>
        <v>0</v>
      </c>
      <c r="AK15" s="24"/>
      <c r="AL15" s="15" t="str">
        <f t="shared" si="48"/>
        <v/>
      </c>
      <c r="AM15" s="15">
        <f>IF(AL15="",0,VLOOKUP(AL15,Pointage[#All],2,FALSE)*AM$2)</f>
        <v>0</v>
      </c>
      <c r="AN15" s="24"/>
      <c r="AO15" s="15" t="str">
        <f t="shared" si="49"/>
        <v/>
      </c>
      <c r="AP15" s="15">
        <f>IF(AO15="",0,VLOOKUP(AO15,Pointage[#All],2,FALSE)*AP$2)</f>
        <v>0</v>
      </c>
      <c r="AQ15" s="24"/>
      <c r="AR15" s="15" t="str">
        <f t="shared" si="17"/>
        <v/>
      </c>
      <c r="AS15" s="15">
        <f>IF(AR15="",0,VLOOKUP(AR15,Pointage[#All],2,FALSE)*AS$2)</f>
        <v>0</v>
      </c>
      <c r="AT15" s="16">
        <f t="shared" si="50"/>
        <v>0</v>
      </c>
      <c r="AU15" s="20"/>
      <c r="AV15" s="15" t="str">
        <f t="shared" si="51"/>
        <v/>
      </c>
      <c r="AW15" s="15">
        <f>IF(AV15="",0,VLOOKUP(AV15,Pointage[#All],2,FALSE)*AW$2)</f>
        <v>0</v>
      </c>
      <c r="AX15" s="24"/>
      <c r="AY15" s="15" t="str">
        <f t="shared" si="52"/>
        <v/>
      </c>
      <c r="AZ15" s="15">
        <f>IF(AY15="",0,VLOOKUP(AY15,Pointage[#All],2,FALSE)*AZ$2)</f>
        <v>0</v>
      </c>
      <c r="BA15" s="24"/>
      <c r="BB15" s="15" t="str">
        <f t="shared" si="53"/>
        <v/>
      </c>
      <c r="BC15" s="15">
        <f>IF(BB15="",0,VLOOKUP(BB15,Pointage[#All],2,FALSE)*BC$2)</f>
        <v>0</v>
      </c>
      <c r="BD15" s="24"/>
      <c r="BE15" s="15" t="str">
        <f t="shared" si="22"/>
        <v/>
      </c>
      <c r="BF15" s="15">
        <f>IF(BE15="",0,VLOOKUP(BE15,Pointage[#All],2,FALSE)*BF$2)</f>
        <v>0</v>
      </c>
      <c r="BG15" s="16">
        <f t="shared" si="54"/>
        <v>0</v>
      </c>
      <c r="BH15" s="20"/>
      <c r="BI15" s="15" t="str">
        <f t="shared" si="55"/>
        <v/>
      </c>
      <c r="BJ15" s="15">
        <f>IF(BI15="",0,VLOOKUP(BI15,Pointage[#All],2,FALSE)*BJ$2)</f>
        <v>0</v>
      </c>
      <c r="BK15" s="24"/>
      <c r="BL15" s="15" t="str">
        <f t="shared" si="56"/>
        <v/>
      </c>
      <c r="BM15" s="15">
        <f>IF(BL15="",0,VLOOKUP(BL15,Pointage[#All],2,FALSE)*BM$2)</f>
        <v>0</v>
      </c>
      <c r="BN15" s="24"/>
      <c r="BO15" s="15" t="str">
        <f t="shared" si="57"/>
        <v/>
      </c>
      <c r="BP15" s="15">
        <f>IF(BO15="",0,VLOOKUP(BO15,Pointage[#All],2,FALSE)*BP$2)</f>
        <v>0</v>
      </c>
      <c r="BQ15" s="24"/>
      <c r="BR15" s="15" t="str">
        <f t="shared" si="27"/>
        <v/>
      </c>
      <c r="BS15" s="15">
        <f>IF(BR15="",0,VLOOKUP(BR15,Pointage[#All],2,FALSE)*BS$2)</f>
        <v>0</v>
      </c>
      <c r="BT15" s="16">
        <f t="shared" si="58"/>
        <v>0</v>
      </c>
      <c r="BU15" s="20"/>
      <c r="BV15" s="15" t="str">
        <f t="shared" si="59"/>
        <v/>
      </c>
      <c r="BW15" s="15">
        <f>IF(BV15="",0,VLOOKUP(BV15,Pointage[#All],2,FALSE)*BW$2)</f>
        <v>0</v>
      </c>
      <c r="BX15" s="24"/>
      <c r="BY15" s="15" t="str">
        <f t="shared" si="60"/>
        <v/>
      </c>
      <c r="BZ15" s="15">
        <f>IF(BY15="",0,VLOOKUP(BY15,Pointage[#All],2,FALSE)*BZ$2)</f>
        <v>0</v>
      </c>
      <c r="CA15" s="24"/>
      <c r="CB15" s="15" t="str">
        <f t="shared" si="61"/>
        <v/>
      </c>
      <c r="CC15" s="15">
        <f>IF(CB15="",0,VLOOKUP(CB15,Pointage[#All],2,FALSE)*CC$2)</f>
        <v>0</v>
      </c>
      <c r="CD15" s="24"/>
      <c r="CE15" s="15" t="str">
        <f t="shared" si="32"/>
        <v/>
      </c>
      <c r="CF15" s="15">
        <f>IF(CE15="",0,VLOOKUP(CE15,Pointage[#All],2,FALSE)*CF$2)</f>
        <v>0</v>
      </c>
      <c r="CG15" s="16">
        <f t="shared" si="62"/>
        <v>0</v>
      </c>
      <c r="CH15" s="17">
        <f t="shared" si="63"/>
        <v>0</v>
      </c>
      <c r="CI15" s="36"/>
      <c r="CJ15" s="52">
        <f t="shared" si="64"/>
        <v>0</v>
      </c>
    </row>
    <row r="16" spans="1:88" ht="15" customHeight="1" x14ac:dyDescent="0.3">
      <c r="A16" s="20"/>
      <c r="B16" s="19"/>
      <c r="C16" s="19"/>
      <c r="D16" s="14">
        <f t="shared" si="36"/>
        <v>0</v>
      </c>
      <c r="E16" s="15" t="str">
        <f t="shared" si="37"/>
        <v/>
      </c>
      <c r="F16" s="15" t="str">
        <f t="shared" si="2"/>
        <v/>
      </c>
      <c r="G16" s="15" t="str">
        <f t="shared" si="38"/>
        <v/>
      </c>
      <c r="H16" s="20"/>
      <c r="I16" s="15" t="str">
        <f t="shared" si="39"/>
        <v/>
      </c>
      <c r="J16" s="15">
        <f>IF(I16="",0,VLOOKUP(I16,Pointage[#All],2,FALSE)*J$2)</f>
        <v>0</v>
      </c>
      <c r="K16" s="24"/>
      <c r="L16" s="15" t="str">
        <f t="shared" si="40"/>
        <v/>
      </c>
      <c r="M16" s="15">
        <f>IF(L16="",0,VLOOKUP(L16,Pointage[#All],2,FALSE)*M$2)</f>
        <v>0</v>
      </c>
      <c r="N16" s="24"/>
      <c r="O16" s="15" t="str">
        <f t="shared" si="41"/>
        <v/>
      </c>
      <c r="P16" s="15">
        <f>IF(O16="",0,VLOOKUP(O16,Pointage[#All],2,FALSE)*P$2)</f>
        <v>0</v>
      </c>
      <c r="Q16" s="24"/>
      <c r="R16" s="15" t="str">
        <f t="shared" si="7"/>
        <v/>
      </c>
      <c r="S16" s="15">
        <f>IF(R16="",0,VLOOKUP(R16,Pointage[#All],2,FALSE)*S$2)</f>
        <v>0</v>
      </c>
      <c r="T16" s="16">
        <f t="shared" si="42"/>
        <v>0</v>
      </c>
      <c r="U16" s="20"/>
      <c r="V16" s="15" t="str">
        <f t="shared" si="43"/>
        <v/>
      </c>
      <c r="W16" s="15">
        <f>IF(V16="",0,VLOOKUP(V16,Pointage[#All],2,FALSE)*W$2)</f>
        <v>0</v>
      </c>
      <c r="X16" s="24"/>
      <c r="Y16" s="15" t="str">
        <f t="shared" si="44"/>
        <v/>
      </c>
      <c r="Z16" s="15">
        <f>IF(Y16="",0,VLOOKUP(Y16,Pointage[#All],2,FALSE)*Z$2)</f>
        <v>0</v>
      </c>
      <c r="AA16" s="24"/>
      <c r="AB16" s="15" t="str">
        <f t="shared" si="45"/>
        <v/>
      </c>
      <c r="AC16" s="15">
        <f>IF(AB16="",0,VLOOKUP(AB16,Pointage[#All],2,FALSE)*AC$2)</f>
        <v>0</v>
      </c>
      <c r="AD16" s="24"/>
      <c r="AE16" s="15" t="str">
        <f t="shared" si="12"/>
        <v/>
      </c>
      <c r="AF16" s="15">
        <f>IF(AE16="",0,VLOOKUP(AE16,Pointage[#All],2,FALSE)*AF$2)</f>
        <v>0</v>
      </c>
      <c r="AG16" s="16">
        <f t="shared" si="46"/>
        <v>0</v>
      </c>
      <c r="AH16" s="20"/>
      <c r="AI16" s="15" t="str">
        <f t="shared" si="47"/>
        <v/>
      </c>
      <c r="AJ16" s="15">
        <f>IF(AI16="",0,VLOOKUP(AI16,Pointage[#All],2,FALSE)*AJ$2)</f>
        <v>0</v>
      </c>
      <c r="AK16" s="24"/>
      <c r="AL16" s="15" t="str">
        <f t="shared" si="48"/>
        <v/>
      </c>
      <c r="AM16" s="15">
        <f>IF(AL16="",0,VLOOKUP(AL16,Pointage[#All],2,FALSE)*AM$2)</f>
        <v>0</v>
      </c>
      <c r="AN16" s="24"/>
      <c r="AO16" s="15" t="str">
        <f t="shared" si="49"/>
        <v/>
      </c>
      <c r="AP16" s="15">
        <f>IF(AO16="",0,VLOOKUP(AO16,Pointage[#All],2,FALSE)*AP$2)</f>
        <v>0</v>
      </c>
      <c r="AQ16" s="24"/>
      <c r="AR16" s="15" t="str">
        <f t="shared" si="17"/>
        <v/>
      </c>
      <c r="AS16" s="15">
        <f>IF(AR16="",0,VLOOKUP(AR16,Pointage[#All],2,FALSE)*AS$2)</f>
        <v>0</v>
      </c>
      <c r="AT16" s="16">
        <f t="shared" si="50"/>
        <v>0</v>
      </c>
      <c r="AU16" s="20"/>
      <c r="AV16" s="15" t="str">
        <f t="shared" si="51"/>
        <v/>
      </c>
      <c r="AW16" s="15">
        <f>IF(AV16="",0,VLOOKUP(AV16,Pointage[#All],2,FALSE)*AW$2)</f>
        <v>0</v>
      </c>
      <c r="AX16" s="24"/>
      <c r="AY16" s="15" t="str">
        <f t="shared" si="52"/>
        <v/>
      </c>
      <c r="AZ16" s="15">
        <f>IF(AY16="",0,VLOOKUP(AY16,Pointage[#All],2,FALSE)*AZ$2)</f>
        <v>0</v>
      </c>
      <c r="BA16" s="24"/>
      <c r="BB16" s="15" t="str">
        <f t="shared" si="53"/>
        <v/>
      </c>
      <c r="BC16" s="15">
        <f>IF(BB16="",0,VLOOKUP(BB16,Pointage[#All],2,FALSE)*BC$2)</f>
        <v>0</v>
      </c>
      <c r="BD16" s="24"/>
      <c r="BE16" s="15" t="str">
        <f t="shared" si="22"/>
        <v/>
      </c>
      <c r="BF16" s="15">
        <f>IF(BE16="",0,VLOOKUP(BE16,Pointage[#All],2,FALSE)*BF$2)</f>
        <v>0</v>
      </c>
      <c r="BG16" s="16">
        <f t="shared" si="54"/>
        <v>0</v>
      </c>
      <c r="BH16" s="20"/>
      <c r="BI16" s="15" t="str">
        <f t="shared" si="55"/>
        <v/>
      </c>
      <c r="BJ16" s="15">
        <f>IF(BI16="",0,VLOOKUP(BI16,Pointage[#All],2,FALSE)*BJ$2)</f>
        <v>0</v>
      </c>
      <c r="BK16" s="24"/>
      <c r="BL16" s="15" t="str">
        <f t="shared" si="56"/>
        <v/>
      </c>
      <c r="BM16" s="15">
        <f>IF(BL16="",0,VLOOKUP(BL16,Pointage[#All],2,FALSE)*BM$2)</f>
        <v>0</v>
      </c>
      <c r="BN16" s="24"/>
      <c r="BO16" s="15" t="str">
        <f t="shared" si="57"/>
        <v/>
      </c>
      <c r="BP16" s="15">
        <f>IF(BO16="",0,VLOOKUP(BO16,Pointage[#All],2,FALSE)*BP$2)</f>
        <v>0</v>
      </c>
      <c r="BQ16" s="24"/>
      <c r="BR16" s="15" t="str">
        <f t="shared" si="27"/>
        <v/>
      </c>
      <c r="BS16" s="15">
        <f>IF(BR16="",0,VLOOKUP(BR16,Pointage[#All],2,FALSE)*BS$2)</f>
        <v>0</v>
      </c>
      <c r="BT16" s="16">
        <f t="shared" si="58"/>
        <v>0</v>
      </c>
      <c r="BU16" s="20"/>
      <c r="BV16" s="15" t="str">
        <f t="shared" si="59"/>
        <v/>
      </c>
      <c r="BW16" s="15">
        <f>IF(BV16="",0,VLOOKUP(BV16,Pointage[#All],2,FALSE)*BW$2)</f>
        <v>0</v>
      </c>
      <c r="BX16" s="24"/>
      <c r="BY16" s="15" t="str">
        <f t="shared" si="60"/>
        <v/>
      </c>
      <c r="BZ16" s="15">
        <f>IF(BY16="",0,VLOOKUP(BY16,Pointage[#All],2,FALSE)*BZ$2)</f>
        <v>0</v>
      </c>
      <c r="CA16" s="24"/>
      <c r="CB16" s="15" t="str">
        <f t="shared" si="61"/>
        <v/>
      </c>
      <c r="CC16" s="15">
        <f>IF(CB16="",0,VLOOKUP(CB16,Pointage[#All],2,FALSE)*CC$2)</f>
        <v>0</v>
      </c>
      <c r="CD16" s="24"/>
      <c r="CE16" s="15" t="str">
        <f t="shared" si="32"/>
        <v/>
      </c>
      <c r="CF16" s="15">
        <f>IF(CE16="",0,VLOOKUP(CE16,Pointage[#All],2,FALSE)*CF$2)</f>
        <v>0</v>
      </c>
      <c r="CG16" s="16">
        <f t="shared" si="62"/>
        <v>0</v>
      </c>
      <c r="CH16" s="17">
        <f t="shared" si="63"/>
        <v>0</v>
      </c>
      <c r="CI16" s="36"/>
      <c r="CJ16" s="52">
        <f t="shared" si="64"/>
        <v>0</v>
      </c>
    </row>
    <row r="17" spans="1:88" x14ac:dyDescent="0.3">
      <c r="A17" s="82" t="s">
        <v>21</v>
      </c>
      <c r="B17" s="83"/>
      <c r="C17" s="83"/>
      <c r="D17" s="83"/>
      <c r="E17" s="83"/>
      <c r="F17" s="83"/>
      <c r="G17" s="84"/>
      <c r="H17" s="28" t="s">
        <v>8</v>
      </c>
      <c r="I17" s="13" t="s">
        <v>12</v>
      </c>
      <c r="J17" s="31">
        <v>8</v>
      </c>
      <c r="K17" s="25" t="s">
        <v>14</v>
      </c>
      <c r="L17" s="13" t="s">
        <v>12</v>
      </c>
      <c r="M17" s="31">
        <v>9</v>
      </c>
      <c r="N17" s="25" t="s">
        <v>17</v>
      </c>
      <c r="O17" s="13" t="s">
        <v>12</v>
      </c>
      <c r="P17" s="31"/>
      <c r="Q17" s="25" t="s">
        <v>15</v>
      </c>
      <c r="R17" s="13" t="s">
        <v>12</v>
      </c>
      <c r="S17" s="31">
        <v>9</v>
      </c>
      <c r="T17" s="72" t="s">
        <v>1</v>
      </c>
      <c r="U17" s="28" t="s">
        <v>8</v>
      </c>
      <c r="V17" s="13" t="s">
        <v>12</v>
      </c>
      <c r="W17" s="30">
        <v>11</v>
      </c>
      <c r="X17" s="25" t="s">
        <v>14</v>
      </c>
      <c r="Y17" s="13" t="s">
        <v>12</v>
      </c>
      <c r="Z17" s="30">
        <v>11</v>
      </c>
      <c r="AA17" s="25" t="s">
        <v>17</v>
      </c>
      <c r="AB17" s="13" t="s">
        <v>12</v>
      </c>
      <c r="AC17" s="30">
        <v>2</v>
      </c>
      <c r="AD17" s="25" t="s">
        <v>15</v>
      </c>
      <c r="AE17" s="13" t="s">
        <v>12</v>
      </c>
      <c r="AF17" s="30">
        <v>12</v>
      </c>
      <c r="AG17" s="72" t="s">
        <v>1</v>
      </c>
      <c r="AH17" s="28" t="s">
        <v>8</v>
      </c>
      <c r="AI17" s="13" t="s">
        <v>12</v>
      </c>
      <c r="AJ17" s="31">
        <v>4</v>
      </c>
      <c r="AK17" s="25" t="s">
        <v>14</v>
      </c>
      <c r="AL17" s="13" t="s">
        <v>12</v>
      </c>
      <c r="AM17" s="31">
        <v>4</v>
      </c>
      <c r="AN17" s="42" t="s">
        <v>17</v>
      </c>
      <c r="AO17" s="13" t="s">
        <v>12</v>
      </c>
      <c r="AP17" s="31"/>
      <c r="AQ17" s="25" t="s">
        <v>15</v>
      </c>
      <c r="AR17" s="13" t="s">
        <v>12</v>
      </c>
      <c r="AS17" s="31">
        <v>6</v>
      </c>
      <c r="AT17" s="72" t="s">
        <v>1</v>
      </c>
      <c r="AU17" s="28" t="s">
        <v>8</v>
      </c>
      <c r="AV17" s="13" t="s">
        <v>12</v>
      </c>
      <c r="AW17" s="30">
        <v>3</v>
      </c>
      <c r="AX17" s="25" t="s">
        <v>14</v>
      </c>
      <c r="AY17" s="13" t="s">
        <v>12</v>
      </c>
      <c r="AZ17" s="30">
        <v>7</v>
      </c>
      <c r="BA17" s="42" t="s">
        <v>17</v>
      </c>
      <c r="BB17" s="13" t="s">
        <v>12</v>
      </c>
      <c r="BC17" s="30">
        <v>5</v>
      </c>
      <c r="BD17" s="25" t="s">
        <v>15</v>
      </c>
      <c r="BE17" s="13" t="s">
        <v>12</v>
      </c>
      <c r="BF17" s="30">
        <v>8</v>
      </c>
      <c r="BG17" s="72" t="s">
        <v>1</v>
      </c>
      <c r="BH17" s="28" t="s">
        <v>8</v>
      </c>
      <c r="BI17" s="13" t="s">
        <v>12</v>
      </c>
      <c r="BJ17" s="31">
        <v>1</v>
      </c>
      <c r="BK17" s="25" t="s">
        <v>14</v>
      </c>
      <c r="BL17" s="13" t="s">
        <v>12</v>
      </c>
      <c r="BM17" s="31">
        <v>3</v>
      </c>
      <c r="BN17" s="42" t="s">
        <v>17</v>
      </c>
      <c r="BO17" s="13" t="s">
        <v>12</v>
      </c>
      <c r="BP17" s="31">
        <v>2</v>
      </c>
      <c r="BQ17" s="25" t="s">
        <v>15</v>
      </c>
      <c r="BR17" s="13" t="s">
        <v>12</v>
      </c>
      <c r="BS17" s="31">
        <v>5</v>
      </c>
      <c r="BT17" s="72" t="s">
        <v>1</v>
      </c>
      <c r="BU17" s="28" t="s">
        <v>8</v>
      </c>
      <c r="BV17" s="13" t="s">
        <v>12</v>
      </c>
      <c r="BW17" s="30">
        <v>4</v>
      </c>
      <c r="BX17" s="25" t="s">
        <v>14</v>
      </c>
      <c r="BY17" s="13" t="s">
        <v>12</v>
      </c>
      <c r="BZ17" s="30">
        <v>14</v>
      </c>
      <c r="CA17" s="42" t="s">
        <v>17</v>
      </c>
      <c r="CB17" s="13" t="s">
        <v>12</v>
      </c>
      <c r="CC17" s="30">
        <v>14</v>
      </c>
      <c r="CD17" s="25"/>
      <c r="CE17" s="13" t="s">
        <v>12</v>
      </c>
      <c r="CF17" s="30">
        <v>15</v>
      </c>
      <c r="CG17" s="72" t="s">
        <v>1</v>
      </c>
      <c r="CH17" s="72"/>
      <c r="CI17" s="38"/>
      <c r="CJ17" s="52"/>
    </row>
    <row r="18" spans="1:88" x14ac:dyDescent="0.3">
      <c r="A18" s="79"/>
      <c r="B18" s="80"/>
      <c r="C18" s="80"/>
      <c r="D18" s="80"/>
      <c r="E18" s="80"/>
      <c r="F18" s="80"/>
      <c r="G18" s="81"/>
      <c r="H18" s="28" t="s">
        <v>9</v>
      </c>
      <c r="I18" s="1" t="s">
        <v>10</v>
      </c>
      <c r="J18" s="1" t="s">
        <v>11</v>
      </c>
      <c r="K18" s="25" t="s">
        <v>9</v>
      </c>
      <c r="L18" s="1" t="s">
        <v>10</v>
      </c>
      <c r="M18" s="1" t="s">
        <v>11</v>
      </c>
      <c r="N18" s="25" t="s">
        <v>9</v>
      </c>
      <c r="O18" s="1" t="s">
        <v>10</v>
      </c>
      <c r="P18" s="1" t="s">
        <v>11</v>
      </c>
      <c r="Q18" s="25" t="s">
        <v>9</v>
      </c>
      <c r="R18" s="1" t="s">
        <v>10</v>
      </c>
      <c r="S18" s="1" t="s">
        <v>11</v>
      </c>
      <c r="T18" s="72"/>
      <c r="U18" s="28" t="s">
        <v>9</v>
      </c>
      <c r="V18" s="1" t="s">
        <v>10</v>
      </c>
      <c r="W18" s="1" t="s">
        <v>11</v>
      </c>
      <c r="X18" s="25" t="s">
        <v>9</v>
      </c>
      <c r="Y18" s="1" t="s">
        <v>10</v>
      </c>
      <c r="Z18" s="1" t="s">
        <v>11</v>
      </c>
      <c r="AA18" s="25" t="s">
        <v>9</v>
      </c>
      <c r="AB18" s="1" t="s">
        <v>10</v>
      </c>
      <c r="AC18" s="1" t="s">
        <v>11</v>
      </c>
      <c r="AD18" s="25" t="s">
        <v>9</v>
      </c>
      <c r="AE18" s="1" t="s">
        <v>10</v>
      </c>
      <c r="AF18" s="1" t="s">
        <v>11</v>
      </c>
      <c r="AG18" s="72"/>
      <c r="AH18" s="28" t="s">
        <v>9</v>
      </c>
      <c r="AI18" s="1" t="s">
        <v>10</v>
      </c>
      <c r="AJ18" s="1" t="s">
        <v>11</v>
      </c>
      <c r="AK18" s="25" t="s">
        <v>9</v>
      </c>
      <c r="AL18" s="1" t="s">
        <v>10</v>
      </c>
      <c r="AM18" s="1" t="s">
        <v>11</v>
      </c>
      <c r="AN18" s="25" t="s">
        <v>9</v>
      </c>
      <c r="AO18" s="1" t="s">
        <v>10</v>
      </c>
      <c r="AP18" s="1" t="s">
        <v>11</v>
      </c>
      <c r="AQ18" s="25" t="s">
        <v>9</v>
      </c>
      <c r="AR18" s="1" t="s">
        <v>10</v>
      </c>
      <c r="AS18" s="1" t="s">
        <v>11</v>
      </c>
      <c r="AT18" s="72"/>
      <c r="AU18" s="28" t="s">
        <v>9</v>
      </c>
      <c r="AV18" s="1" t="s">
        <v>10</v>
      </c>
      <c r="AW18" s="1" t="s">
        <v>11</v>
      </c>
      <c r="AX18" s="25" t="s">
        <v>9</v>
      </c>
      <c r="AY18" s="1" t="s">
        <v>10</v>
      </c>
      <c r="AZ18" s="1" t="s">
        <v>11</v>
      </c>
      <c r="BA18" s="25" t="s">
        <v>9</v>
      </c>
      <c r="BB18" s="1" t="s">
        <v>10</v>
      </c>
      <c r="BC18" s="1" t="s">
        <v>11</v>
      </c>
      <c r="BD18" s="25" t="s">
        <v>9</v>
      </c>
      <c r="BE18" s="1" t="s">
        <v>10</v>
      </c>
      <c r="BF18" s="1" t="s">
        <v>11</v>
      </c>
      <c r="BG18" s="72"/>
      <c r="BH18" s="28" t="s">
        <v>9</v>
      </c>
      <c r="BI18" s="1" t="s">
        <v>10</v>
      </c>
      <c r="BJ18" s="1" t="s">
        <v>11</v>
      </c>
      <c r="BK18" s="25" t="s">
        <v>9</v>
      </c>
      <c r="BL18" s="1" t="s">
        <v>10</v>
      </c>
      <c r="BM18" s="1" t="s">
        <v>11</v>
      </c>
      <c r="BN18" s="25" t="s">
        <v>9</v>
      </c>
      <c r="BO18" s="1" t="s">
        <v>10</v>
      </c>
      <c r="BP18" s="1" t="s">
        <v>11</v>
      </c>
      <c r="BQ18" s="25" t="s">
        <v>9</v>
      </c>
      <c r="BR18" s="1" t="s">
        <v>10</v>
      </c>
      <c r="BS18" s="1" t="s">
        <v>11</v>
      </c>
      <c r="BT18" s="72"/>
      <c r="BU18" s="28" t="s">
        <v>9</v>
      </c>
      <c r="BV18" s="1" t="s">
        <v>10</v>
      </c>
      <c r="BW18" s="1" t="s">
        <v>11</v>
      </c>
      <c r="BX18" s="25" t="s">
        <v>9</v>
      </c>
      <c r="BY18" s="1" t="s">
        <v>10</v>
      </c>
      <c r="BZ18" s="1" t="s">
        <v>11</v>
      </c>
      <c r="CA18" s="25"/>
      <c r="CB18" s="1" t="s">
        <v>10</v>
      </c>
      <c r="CC18" s="1" t="s">
        <v>11</v>
      </c>
      <c r="CD18" s="25"/>
      <c r="CE18" s="1" t="s">
        <v>10</v>
      </c>
      <c r="CF18" s="1" t="s">
        <v>11</v>
      </c>
      <c r="CG18" s="72"/>
      <c r="CH18" s="72"/>
      <c r="CI18" s="38"/>
      <c r="CJ18" s="52"/>
    </row>
    <row r="19" spans="1:88" ht="14.55" customHeight="1" x14ac:dyDescent="0.3">
      <c r="A19" s="20">
        <v>1460</v>
      </c>
      <c r="B19" s="19" t="s">
        <v>143</v>
      </c>
      <c r="C19" s="19" t="s">
        <v>144</v>
      </c>
      <c r="D19" s="14">
        <f t="shared" ref="D19:D35" si="65">T19+AG19++AT19+BG19+BT19+CG19</f>
        <v>533</v>
      </c>
      <c r="E19" s="15">
        <f t="shared" ref="E19:E35" si="66">IF(D19=0,"",RANK(D19,D$19:D$50,0))</f>
        <v>1</v>
      </c>
      <c r="F19" s="15">
        <f t="shared" ref="F19:F50" si="67">IF(CH19=0,"",RANK(CH19,CH$4:CH$96,0))</f>
        <v>1</v>
      </c>
      <c r="G19" s="15" t="str">
        <f t="shared" ref="G19:G35" si="68">IF(E19=1,"Or",IF(E19=2,"Argent",IF(E19=3,"Bronze","")))</f>
        <v>Or</v>
      </c>
      <c r="H19" s="20"/>
      <c r="I19" s="15" t="str">
        <f t="shared" ref="I19:I35" si="69">IF(H19=0,"",IF(COUNTIF(H$19:H$50,"&gt;0")&gt;1,RANK(H19,H$19:H$50,0),IF(H19&gt;=63,1,IF(AND(H19&gt;=60,H19&lt;=62.9),2,3))))</f>
        <v/>
      </c>
      <c r="J19" s="15">
        <f>IF(I19="",0,VLOOKUP(I19,Pointage[#All],2,FALSE)*J$17)</f>
        <v>0</v>
      </c>
      <c r="K19" s="24"/>
      <c r="L19" s="15" t="str">
        <f t="shared" ref="L19:L35" si="70">IF(K19=0,"",IF(COUNTIF(K$19:K$50,"&gt;0")&gt;1,RANK(K19,K$19:K$50,0),IF(K19&gt;=63,1,IF(AND(K19&gt;=60,K19&lt;=62.9),2,3))))</f>
        <v/>
      </c>
      <c r="M19" s="15">
        <f>IF(L19="",0,VLOOKUP(L19,Pointage[#All],2,FALSE)*M$17)</f>
        <v>0</v>
      </c>
      <c r="N19" s="24"/>
      <c r="O19" s="15" t="str">
        <f t="shared" ref="O19:O35" si="71">IF(N19=0,"",IF(COUNTIF(N$19:N$50,"&gt;0")&gt;1,RANK(N19,N$19:N$50,0),IF(N19&gt;=63,1,IF(AND(N19&gt;=60,N19&lt;=62.9),2,3))))</f>
        <v/>
      </c>
      <c r="P19" s="15">
        <f>IF(O19="",0,VLOOKUP(O19,Pointage[#All],2,FALSE)*P$17)</f>
        <v>0</v>
      </c>
      <c r="Q19" s="24"/>
      <c r="R19" s="15" t="str">
        <f t="shared" ref="R19:R50" si="72">IF(Q19=0,"",IF(COUNTIF(Q$4:Q$96,"&gt;0")&gt;1,RANK(Q19,Q$4:Q$96,0),IF(Q19&gt;=63,1,IF(AND(Q19&gt;=60,Q19&lt;=62.9),2,3))))</f>
        <v/>
      </c>
      <c r="S19" s="15">
        <f>IF(R19="",0,VLOOKUP(R19,Pointage[#All],2,FALSE)*S$17)</f>
        <v>0</v>
      </c>
      <c r="T19" s="16">
        <f t="shared" ref="T19:T35" si="73">IF(J19="","",J19+M19+S19)</f>
        <v>0</v>
      </c>
      <c r="U19" s="20">
        <v>69.037999999999997</v>
      </c>
      <c r="V19" s="15">
        <f t="shared" ref="V19:V35" si="74">IF(U19=0,"",IF(COUNTIF(U$19:U$50,"&gt;0")&gt;1,RANK(U19,U$19:U$50,0),IF(U19&gt;=63,1,IF(AND(U19&gt;=60,U19&lt;=62.9),2,3))))</f>
        <v>2</v>
      </c>
      <c r="W19" s="15">
        <f>IF(V19="",0,VLOOKUP(V19,Pointage[#All],2,FALSE)*W$17)</f>
        <v>55</v>
      </c>
      <c r="X19" s="24">
        <v>68.447999999999993</v>
      </c>
      <c r="Y19" s="15">
        <f t="shared" ref="Y19:Y35" si="75">IF(X19=0,"",IF(COUNTIF(X$19:X$50,"&gt;0")&gt;1,RANK(X19,X$19:X$50,0),IF(X19&gt;=63,1,IF(AND(X19&gt;=60,X19&lt;=62.9),2,3))))</f>
        <v>4</v>
      </c>
      <c r="Z19" s="15">
        <f>IF(Y19="",0,VLOOKUP(Y19,Pointage[#All],2,FALSE)*Z$17)</f>
        <v>33</v>
      </c>
      <c r="AA19" s="24"/>
      <c r="AB19" s="15" t="str">
        <f t="shared" ref="AB19:AB35" si="76">IF(AA19=0,"",IF(COUNTIF(AA$19:AA$50,"&gt;0")&gt;1,RANK(AA19,AA$19:AA$50,0),IF(AA19&gt;=63,1,IF(AND(AA19&gt;=60,AA19&lt;=62.9),2,3))))</f>
        <v/>
      </c>
      <c r="AC19" s="15">
        <f>IF(AB19="",0,VLOOKUP(AB19,Pointage[#All],2,FALSE)*AC$17)</f>
        <v>0</v>
      </c>
      <c r="AD19" s="24">
        <v>73.971000000000004</v>
      </c>
      <c r="AE19" s="15">
        <f t="shared" ref="AE19:AE50" si="77">IF(AD19=0,"",IF(COUNTIF(AD$4:AD$96,"&gt;0")&gt;1,RANK(AD19,AD$4:AD$96,0),IF(AD19&gt;=63,1,IF(AND(AD19&gt;=60,AD19&lt;=62.9),2,3))))</f>
        <v>1</v>
      </c>
      <c r="AF19" s="15">
        <f>IF(AE19="",0,VLOOKUP(AE19,Pointage[#All],2,FALSE)*AF$17)</f>
        <v>72</v>
      </c>
      <c r="AG19" s="16">
        <f t="shared" ref="AG19:AG35" si="78">IF(W19="","",W19+Z19+AF19)</f>
        <v>160</v>
      </c>
      <c r="AH19" s="20"/>
      <c r="AI19" s="15" t="str">
        <f t="shared" ref="AI19:AI35" si="79">IF(AH19=0,"",IF(COUNTIF(AH$19:AH$50,"&gt;0")&gt;1,RANK(AH19,AH$19:AH$50,0),IF(AH19&gt;=63,1,IF(AND(AH19&gt;=60,AH19&lt;=62.9),2,3))))</f>
        <v/>
      </c>
      <c r="AJ19" s="15">
        <f>IF(AI19="",0,VLOOKUP(AI19,Pointage[#All],2,FALSE)*AJ$17)</f>
        <v>0</v>
      </c>
      <c r="AK19" s="24"/>
      <c r="AL19" s="15" t="str">
        <f t="shared" ref="AL19:AL35" si="80">IF(AK19=0,"",IF(COUNTIF(AK$19:AK$50,"&gt;0")&gt;1,RANK(AK19,AK$19:AK$50,0),IF(AK19&gt;=63,1,IF(AND(AK19&gt;=60,AK19&lt;=62.9),2,3))))</f>
        <v/>
      </c>
      <c r="AM19" s="15">
        <f>IF(AL19="",0,VLOOKUP(AL19,Pointage[#All],2,FALSE)*AM$17)</f>
        <v>0</v>
      </c>
      <c r="AN19" s="24"/>
      <c r="AO19" s="15" t="str">
        <f t="shared" ref="AO19:AO35" si="81">IF(AN19=0,"",IF(COUNTIF(AN$19:AN$50,"&gt;0")&gt;1,RANK(AN19,AN$19:AN$50,0),IF(AN19&gt;=63,1,IF(AND(AN19&gt;=60,AN19&lt;=62.9),2,3))))</f>
        <v/>
      </c>
      <c r="AP19" s="15">
        <f>IF(AO19="",0,VLOOKUP(AO19,Pointage[#All],2,FALSE)*AP$17)</f>
        <v>0</v>
      </c>
      <c r="AQ19" s="24"/>
      <c r="AR19" s="15" t="str">
        <f t="shared" ref="AR19:AR50" si="82">IF(AQ19=0,"",IF(COUNTIF(AQ$4:AQ$96,"&gt;0")&gt;1,RANK(AQ19,AQ$4:AQ$96,0),IF(AQ19&gt;=63,1,IF(AND(AQ19&gt;=60,AQ19&lt;=62.9),2,3))))</f>
        <v/>
      </c>
      <c r="AS19" s="15">
        <f>IF(AR19="",0,VLOOKUP(AR19,Pointage[#All],2,FALSE)*AS$17)</f>
        <v>0</v>
      </c>
      <c r="AT19" s="16">
        <f t="shared" ref="AT19:AT35" si="83">IF(AJ19="","",AM19+AS19)</f>
        <v>0</v>
      </c>
      <c r="AU19" s="20"/>
      <c r="AV19" s="15" t="str">
        <f t="shared" ref="AV19:AV35" si="84">IF(AU19=0,"",IF(COUNTIF(AU$19:AU$50,"&gt;0")&gt;1,RANK(AU19,AU$19:AU$50,0),IF(AU19&gt;=63,1,IF(AND(AU19&gt;=60,AU19&lt;=62.9),2,3))))</f>
        <v/>
      </c>
      <c r="AW19" s="15">
        <f>IF(AV19="",0,VLOOKUP(AV19,Pointage[#All],2,FALSE)*AW$17)</f>
        <v>0</v>
      </c>
      <c r="AX19" s="24">
        <v>66.724000000000004</v>
      </c>
      <c r="AY19" s="15">
        <f t="shared" ref="AY19:AY35" si="85">IF(AX19=0,"",IF(COUNTIF(AX$19:AX$50,"&gt;0")&gt;1,RANK(AX19,AX$19:AX$50,0),IF(AX19&gt;=63,1,IF(AND(AX19&gt;=60,AX19&lt;=62.9),2,3))))</f>
        <v>3</v>
      </c>
      <c r="AZ19" s="15">
        <f>IF(AY19="",0,VLOOKUP(AY19,Pointage[#All],2,FALSE)*AZ$17)</f>
        <v>28</v>
      </c>
      <c r="BA19" s="24">
        <v>62.8</v>
      </c>
      <c r="BB19" s="15">
        <f t="shared" ref="BB19:BB35" si="86">IF(BA19=0,"",IF(COUNTIF(BA$19:BA$50,"&gt;0")&gt;1,RANK(BA19,BA$19:BA$50,0),IF(BA19&gt;=63,1,IF(AND(BA19&gt;=60,BA19&lt;=62.9),2,3))))</f>
        <v>3</v>
      </c>
      <c r="BC19" s="15">
        <f>IF(BB19="",0,VLOOKUP(BB19,Pointage[#All],2,FALSE)*BC$17)</f>
        <v>20</v>
      </c>
      <c r="BD19" s="24">
        <v>76.323999999999998</v>
      </c>
      <c r="BE19" s="15">
        <f t="shared" ref="BE19:BE50" si="87">IF(BD19=0,"",IF(COUNTIF(BD$4:BD$96,"&gt;0")&gt;1,RANK(BD19,BD$4:BD$96,0),IF(BD19&gt;=63,1,IF(AND(BD19&gt;=60,BD19&lt;=62.9),2,3))))</f>
        <v>2</v>
      </c>
      <c r="BF19" s="15">
        <f>IF(BE19="",0,VLOOKUP(BE19,Pointage[#All],2,FALSE)*BF$17)</f>
        <v>40</v>
      </c>
      <c r="BG19" s="16">
        <f t="shared" ref="BG19:BG35" si="88">IF(AW19="","",AZ19+BC19+BF19)</f>
        <v>88</v>
      </c>
      <c r="BH19" s="20"/>
      <c r="BI19" s="15" t="str">
        <f t="shared" ref="BI19:BI35" si="89">IF(BH19=0,"",IF(COUNTIF(BH$19:BH$50,"&gt;0")&gt;1,RANK(BH19,BH$19:BH$50,0),IF(BH19&gt;=63,1,IF(AND(BH19&gt;=60,BH19&lt;=62.9),2,3))))</f>
        <v/>
      </c>
      <c r="BJ19" s="15">
        <f>IF(BI19="",0,VLOOKUP(BI19,Pointage[#All],2,FALSE)*BJ$17)</f>
        <v>0</v>
      </c>
      <c r="BK19" s="24"/>
      <c r="BL19" s="15" t="str">
        <f t="shared" ref="BL19:BL35" si="90">IF(BK19=0,"",IF(COUNTIF(BK$19:BK$50,"&gt;0")&gt;1,RANK(BK19,BK$19:BK$50,0),IF(BK19&gt;=63,1,IF(AND(BK19&gt;=60,BK19&lt;=62.9),2,3))))</f>
        <v/>
      </c>
      <c r="BM19" s="15">
        <f>IF(BL19="",0,VLOOKUP(BL19,Pointage[#All],2,FALSE)*BM$17)</f>
        <v>0</v>
      </c>
      <c r="BN19" s="24"/>
      <c r="BO19" s="15" t="str">
        <f t="shared" ref="BO19:BO35" si="91">IF(BN19=0,"",IF(COUNTIF(BN$19:BN$50,"&gt;0")&gt;1,RANK(BN19,BN$19:BN$50,0),IF(BN19&gt;=63,1,IF(AND(BN19&gt;=60,BN19&lt;=62.9),2,3))))</f>
        <v/>
      </c>
      <c r="BP19" s="15">
        <f>IF(BO19="",0,VLOOKUP(BO19,Pointage[#All],2,FALSE)*BP$17)</f>
        <v>0</v>
      </c>
      <c r="BQ19" s="24"/>
      <c r="BR19" s="15" t="str">
        <f t="shared" ref="BR19:BR50" si="92">IF(BQ19=0,"",IF(COUNTIF(BQ$4:BQ$96,"&gt;0")&gt;1,RANK(BQ19,BQ$4:BQ$96,0),IF(BQ19&gt;=63,1,IF(AND(BQ19&gt;=60,BQ19&lt;=62.9),2,3))))</f>
        <v/>
      </c>
      <c r="BS19" s="15">
        <f>IF(BR19="",0,VLOOKUP(BR19,Pointage[#All],2,FALSE)*BS$17)</f>
        <v>0</v>
      </c>
      <c r="BT19" s="16">
        <f t="shared" ref="BT19:BT35" si="93">IF(BM19="","",BM19+BP19+BS19)</f>
        <v>0</v>
      </c>
      <c r="BU19" s="20"/>
      <c r="BV19" s="15" t="str">
        <f t="shared" ref="BV19:BV35" si="94">IF(BU19=0,"",IF(COUNTIF(BU$19:BU$50,"&gt;0")&gt;1,RANK(BU19,BU$19:BU$50,0),IF(BU19&gt;=63,1,IF(AND(BU19&gt;=60,BU19&lt;=62.9),2,3))))</f>
        <v/>
      </c>
      <c r="BW19" s="15">
        <f>IF(BV19="",0,VLOOKUP(BV19,Pointage[#All],2,FALSE)*BW$17)</f>
        <v>0</v>
      </c>
      <c r="BX19" s="24">
        <v>65.171999999999997</v>
      </c>
      <c r="BY19" s="15">
        <f t="shared" ref="BY19:BY35" si="95">IF(BX19=0,"",IF(COUNTIF(BX$19:BX$50,"&gt;0")&gt;1,RANK(BX19,BX$19:BX$50,0),IF(BX19&gt;=63,1,IF(AND(BX19&gt;=60,BX19&lt;=62.9),2,3))))</f>
        <v>1</v>
      </c>
      <c r="BZ19" s="15">
        <f>IF(BY19="",0,VLOOKUP(BY19,Pointage[#All],2,FALSE)*BZ$17)</f>
        <v>84</v>
      </c>
      <c r="CA19" s="24">
        <v>67.400000000000006</v>
      </c>
      <c r="CB19" s="15">
        <f t="shared" ref="CB19:CB35" si="96">IF(CA19=0,"",IF(COUNTIF(CA$19:CA$50,"&gt;0")&gt;1,RANK(CA19,CA$19:CA$50,0),IF(CA19&gt;=63,1,IF(AND(CA19&gt;=60,CA19&lt;=62.9),2,3))))</f>
        <v>1</v>
      </c>
      <c r="CC19" s="15">
        <f>IF(CB19="",0,VLOOKUP(CB19,Pointage[#All],2,FALSE)*CC$17)</f>
        <v>84</v>
      </c>
      <c r="CD19" s="24">
        <v>68.528999999999996</v>
      </c>
      <c r="CE19" s="15">
        <f t="shared" ref="CE19:CE50" si="97">IF(CD19=0,"",IF(COUNTIF(CD$4:CD$96,"&gt;0")&gt;1,RANK(CD19,CD$4:CD$96,0),IF(CD19&gt;=63,1,IF(AND(CD19&gt;=60,CD19&lt;=62.9),2,3))))</f>
        <v>3</v>
      </c>
      <c r="CF19" s="15">
        <f>IF(CE19="",0,VLOOKUP(CE19,Pointage[#All],2,FALSE)*CF$17)</f>
        <v>60</v>
      </c>
      <c r="CG19" s="16">
        <f t="shared" ref="CG19:CG35" si="98">IF(BZ19="","",BZ19+CF19+CC19)*1.25</f>
        <v>285</v>
      </c>
      <c r="CH19" s="17">
        <f t="shared" ref="CH19:CH35" si="99">S19+AF19+AS19+BF19+BS19+CF19*1.25</f>
        <v>187</v>
      </c>
      <c r="CI19" s="35" t="s">
        <v>219</v>
      </c>
      <c r="CJ19" s="52">
        <f>BU19+BX19+CA19+CD19</f>
        <v>201.101</v>
      </c>
    </row>
    <row r="20" spans="1:88" ht="14.55" customHeight="1" x14ac:dyDescent="0.3">
      <c r="A20" s="20">
        <v>1446</v>
      </c>
      <c r="B20" s="19" t="s">
        <v>63</v>
      </c>
      <c r="C20" s="19" t="s">
        <v>64</v>
      </c>
      <c r="D20" s="14">
        <f t="shared" si="65"/>
        <v>457.25</v>
      </c>
      <c r="E20" s="15">
        <f t="shared" si="66"/>
        <v>2</v>
      </c>
      <c r="F20" s="15">
        <f t="shared" si="67"/>
        <v>2</v>
      </c>
      <c r="G20" s="15" t="str">
        <f t="shared" si="68"/>
        <v>Argent</v>
      </c>
      <c r="H20" s="20">
        <v>67.114999999999995</v>
      </c>
      <c r="I20" s="15">
        <f t="shared" si="69"/>
        <v>2</v>
      </c>
      <c r="J20" s="15">
        <f>IF(I20="",0,VLOOKUP(I20,Pointage[#All],2,FALSE)*J$17)</f>
        <v>40</v>
      </c>
      <c r="K20" s="24">
        <v>69.483000000000004</v>
      </c>
      <c r="L20" s="15">
        <f t="shared" si="70"/>
        <v>1</v>
      </c>
      <c r="M20" s="15">
        <f>IF(L20="",0,VLOOKUP(L20,Pointage[#All],2,FALSE)*M$17)</f>
        <v>54</v>
      </c>
      <c r="N20" s="24"/>
      <c r="O20" s="15" t="str">
        <f t="shared" si="71"/>
        <v/>
      </c>
      <c r="P20" s="15">
        <f>IF(O20="",0,VLOOKUP(O20,Pointage[#All],2,FALSE)*P$17)</f>
        <v>0</v>
      </c>
      <c r="Q20" s="24">
        <v>68.352999999999994</v>
      </c>
      <c r="R20" s="15">
        <f t="shared" si="72"/>
        <v>1</v>
      </c>
      <c r="S20" s="15">
        <f>IF(R20="",0,VLOOKUP(R20,Pointage[#All],2,FALSE)*S$17)</f>
        <v>54</v>
      </c>
      <c r="T20" s="16">
        <f t="shared" si="73"/>
        <v>148</v>
      </c>
      <c r="U20" s="20">
        <v>67.308000000000007</v>
      </c>
      <c r="V20" s="15">
        <f t="shared" si="74"/>
        <v>4</v>
      </c>
      <c r="W20" s="15">
        <f>IF(V20="",0,VLOOKUP(V20,Pointage[#All],2,FALSE)*W$17)</f>
        <v>33</v>
      </c>
      <c r="X20" s="24">
        <v>70.171999999999997</v>
      </c>
      <c r="Y20" s="15">
        <f t="shared" si="75"/>
        <v>2</v>
      </c>
      <c r="Z20" s="15">
        <f>IF(Y20="",0,VLOOKUP(Y20,Pointage[#All],2,FALSE)*Z$17)</f>
        <v>55</v>
      </c>
      <c r="AA20" s="24"/>
      <c r="AB20" s="15" t="str">
        <f t="shared" si="76"/>
        <v/>
      </c>
      <c r="AC20" s="15">
        <f>IF(AB20="",0,VLOOKUP(AB20,Pointage[#All],2,FALSE)*AC$17)</f>
        <v>0</v>
      </c>
      <c r="AD20" s="24">
        <v>71.471000000000004</v>
      </c>
      <c r="AE20" s="15">
        <f t="shared" si="77"/>
        <v>2</v>
      </c>
      <c r="AF20" s="15">
        <f>IF(AE20="",0,VLOOKUP(AE20,Pointage[#All],2,FALSE)*AF$17)</f>
        <v>60</v>
      </c>
      <c r="AG20" s="16">
        <f t="shared" si="78"/>
        <v>148</v>
      </c>
      <c r="AH20" s="20"/>
      <c r="AI20" s="15" t="str">
        <f t="shared" si="79"/>
        <v/>
      </c>
      <c r="AJ20" s="15">
        <f>IF(AI20="",0,VLOOKUP(AI20,Pointage[#All],2,FALSE)*AJ$17)</f>
        <v>0</v>
      </c>
      <c r="AK20" s="24"/>
      <c r="AL20" s="15" t="str">
        <f t="shared" si="80"/>
        <v/>
      </c>
      <c r="AM20" s="15">
        <f>IF(AL20="",0,VLOOKUP(AL20,Pointage[#All],2,FALSE)*AM$17)</f>
        <v>0</v>
      </c>
      <c r="AN20" s="24"/>
      <c r="AO20" s="15" t="str">
        <f t="shared" si="81"/>
        <v/>
      </c>
      <c r="AP20" s="15">
        <f>IF(AO20="",0,VLOOKUP(AO20,Pointage[#All],2,FALSE)*AP$17)</f>
        <v>0</v>
      </c>
      <c r="AQ20" s="24"/>
      <c r="AR20" s="15" t="str">
        <f t="shared" si="82"/>
        <v/>
      </c>
      <c r="AS20" s="15">
        <f>IF(AR20="",0,VLOOKUP(AR20,Pointage[#All],2,FALSE)*AS$17)</f>
        <v>0</v>
      </c>
      <c r="AT20" s="16">
        <f t="shared" si="83"/>
        <v>0</v>
      </c>
      <c r="AU20" s="20"/>
      <c r="AV20" s="15" t="str">
        <f t="shared" si="84"/>
        <v/>
      </c>
      <c r="AW20" s="15">
        <f>IF(AV20="",0,VLOOKUP(AV20,Pointage[#All],2,FALSE)*AW$17)</f>
        <v>0</v>
      </c>
      <c r="AX20" s="24"/>
      <c r="AY20" s="15" t="str">
        <f t="shared" si="85"/>
        <v/>
      </c>
      <c r="AZ20" s="15">
        <f>IF(AY20="",0,VLOOKUP(AY20,Pointage[#All],2,FALSE)*AZ$17)</f>
        <v>0</v>
      </c>
      <c r="BA20" s="24"/>
      <c r="BB20" s="15" t="str">
        <f t="shared" si="86"/>
        <v/>
      </c>
      <c r="BC20" s="15">
        <f>IF(BB20="",0,VLOOKUP(BB20,Pointage[#All],2,FALSE)*BC$17)</f>
        <v>0</v>
      </c>
      <c r="BD20" s="24"/>
      <c r="BE20" s="15" t="str">
        <f t="shared" si="87"/>
        <v/>
      </c>
      <c r="BF20" s="15">
        <f>IF(BE20="",0,VLOOKUP(BE20,Pointage[#All],2,FALSE)*BF$17)</f>
        <v>0</v>
      </c>
      <c r="BG20" s="16">
        <f t="shared" si="88"/>
        <v>0</v>
      </c>
      <c r="BH20" s="20"/>
      <c r="BI20" s="15" t="str">
        <f t="shared" si="89"/>
        <v/>
      </c>
      <c r="BJ20" s="15">
        <f>IF(BI20="",0,VLOOKUP(BI20,Pointage[#All],2,FALSE)*BJ$17)</f>
        <v>0</v>
      </c>
      <c r="BK20" s="24"/>
      <c r="BL20" s="15" t="str">
        <f t="shared" si="90"/>
        <v/>
      </c>
      <c r="BM20" s="15">
        <f>IF(BL20="",0,VLOOKUP(BL20,Pointage[#All],2,FALSE)*BM$17)</f>
        <v>0</v>
      </c>
      <c r="BN20" s="24"/>
      <c r="BO20" s="15" t="str">
        <f t="shared" si="91"/>
        <v/>
      </c>
      <c r="BP20" s="15">
        <f>IF(BO20="",0,VLOOKUP(BO20,Pointage[#All],2,FALSE)*BP$17)</f>
        <v>0</v>
      </c>
      <c r="BQ20" s="24"/>
      <c r="BR20" s="15" t="str">
        <f t="shared" si="92"/>
        <v/>
      </c>
      <c r="BS20" s="15">
        <f>IF(BR20="",0,VLOOKUP(BR20,Pointage[#All],2,FALSE)*BS$17)</f>
        <v>0</v>
      </c>
      <c r="BT20" s="16">
        <f t="shared" si="93"/>
        <v>0</v>
      </c>
      <c r="BU20" s="20"/>
      <c r="BV20" s="15" t="str">
        <f t="shared" si="94"/>
        <v/>
      </c>
      <c r="BW20" s="15">
        <f>IF(BV20="",0,VLOOKUP(BV20,Pointage[#All],2,FALSE)*BW$17)</f>
        <v>0</v>
      </c>
      <c r="BX20" s="24">
        <v>64.483000000000004</v>
      </c>
      <c r="BY20" s="15">
        <f t="shared" si="95"/>
        <v>3</v>
      </c>
      <c r="BZ20" s="15">
        <f>IF(BY20="",0,VLOOKUP(BY20,Pointage[#All],2,FALSE)*BZ$17)</f>
        <v>56</v>
      </c>
      <c r="CA20" s="24">
        <v>64</v>
      </c>
      <c r="CB20" s="15">
        <f t="shared" si="96"/>
        <v>5</v>
      </c>
      <c r="CC20" s="15">
        <f>IF(CB20="",0,VLOOKUP(CB20,Pointage[#All],2,FALSE)*CC$17)</f>
        <v>28</v>
      </c>
      <c r="CD20" s="24">
        <v>68.234999999999999</v>
      </c>
      <c r="CE20" s="15">
        <f t="shared" si="97"/>
        <v>4</v>
      </c>
      <c r="CF20" s="15">
        <f>IF(CE20="",0,VLOOKUP(CE20,Pointage[#All],2,FALSE)*CF$17)</f>
        <v>45</v>
      </c>
      <c r="CG20" s="16">
        <f t="shared" si="98"/>
        <v>161.25</v>
      </c>
      <c r="CH20" s="17">
        <f t="shared" si="99"/>
        <v>170.25</v>
      </c>
      <c r="CI20" s="61" t="s">
        <v>220</v>
      </c>
      <c r="CJ20" s="52">
        <f>BU20+BX20+CA20+CD20</f>
        <v>196.71800000000002</v>
      </c>
    </row>
    <row r="21" spans="1:88" ht="14.55" customHeight="1" x14ac:dyDescent="0.3">
      <c r="A21" s="20">
        <v>1438</v>
      </c>
      <c r="B21" s="19" t="s">
        <v>67</v>
      </c>
      <c r="C21" s="19" t="s">
        <v>169</v>
      </c>
      <c r="D21" s="14">
        <f t="shared" si="65"/>
        <v>194.5</v>
      </c>
      <c r="E21" s="15">
        <f t="shared" si="66"/>
        <v>6</v>
      </c>
      <c r="F21" s="15">
        <f t="shared" si="67"/>
        <v>4</v>
      </c>
      <c r="G21" s="15" t="str">
        <f t="shared" si="68"/>
        <v/>
      </c>
      <c r="H21" s="20"/>
      <c r="I21" s="15" t="str">
        <f t="shared" si="69"/>
        <v/>
      </c>
      <c r="J21" s="15">
        <f>IF(I21="",0,VLOOKUP(I21,Pointage[#All],2,FALSE)*J$17)</f>
        <v>0</v>
      </c>
      <c r="K21" s="24"/>
      <c r="L21" s="15" t="str">
        <f t="shared" si="70"/>
        <v/>
      </c>
      <c r="M21" s="15">
        <f>IF(L21="",0,VLOOKUP(L21,Pointage[#All],2,FALSE)*M$17)</f>
        <v>0</v>
      </c>
      <c r="N21" s="24"/>
      <c r="O21" s="15" t="str">
        <f t="shared" si="71"/>
        <v/>
      </c>
      <c r="P21" s="15">
        <f>IF(O21="",0,VLOOKUP(O21,Pointage[#All],2,FALSE)*P$17)</f>
        <v>0</v>
      </c>
      <c r="Q21" s="24"/>
      <c r="R21" s="15" t="str">
        <f t="shared" si="72"/>
        <v/>
      </c>
      <c r="S21" s="15">
        <f>IF(R21="",0,VLOOKUP(R21,Pointage[#All],2,FALSE)*S$17)</f>
        <v>0</v>
      </c>
      <c r="T21" s="16">
        <f t="shared" si="73"/>
        <v>0</v>
      </c>
      <c r="U21" s="20"/>
      <c r="V21" s="15" t="str">
        <f t="shared" si="74"/>
        <v/>
      </c>
      <c r="W21" s="15">
        <f>IF(V21="",0,VLOOKUP(V21,Pointage[#All],2,FALSE)*W$17)</f>
        <v>0</v>
      </c>
      <c r="X21" s="24"/>
      <c r="Y21" s="15" t="str">
        <f t="shared" si="75"/>
        <v/>
      </c>
      <c r="Z21" s="15">
        <f>IF(Y21="",0,VLOOKUP(Y21,Pointage[#All],2,FALSE)*Z$17)</f>
        <v>0</v>
      </c>
      <c r="AA21" s="24"/>
      <c r="AB21" s="15" t="str">
        <f t="shared" si="76"/>
        <v/>
      </c>
      <c r="AC21" s="15">
        <f>IF(AB21="",0,VLOOKUP(AB21,Pointage[#All],2,FALSE)*AC$17)</f>
        <v>0</v>
      </c>
      <c r="AD21" s="24"/>
      <c r="AE21" s="15" t="str">
        <f t="shared" si="77"/>
        <v/>
      </c>
      <c r="AF21" s="15">
        <f>IF(AE21="",0,VLOOKUP(AE21,Pointage[#All],2,FALSE)*AF$17)</f>
        <v>0</v>
      </c>
      <c r="AG21" s="16">
        <f t="shared" si="78"/>
        <v>0</v>
      </c>
      <c r="AH21" s="20"/>
      <c r="AI21" s="15" t="str">
        <f t="shared" si="79"/>
        <v/>
      </c>
      <c r="AJ21" s="15">
        <f>IF(AI21="",0,VLOOKUP(AI21,Pointage[#All],2,FALSE)*AJ$17)</f>
        <v>0</v>
      </c>
      <c r="AK21" s="24"/>
      <c r="AL21" s="15" t="str">
        <f t="shared" si="80"/>
        <v/>
      </c>
      <c r="AM21" s="15">
        <f>IF(AL21="",0,VLOOKUP(AL21,Pointage[#All],2,FALSE)*AM$17)</f>
        <v>0</v>
      </c>
      <c r="AN21" s="24"/>
      <c r="AO21" s="15" t="str">
        <f t="shared" si="81"/>
        <v/>
      </c>
      <c r="AP21" s="15">
        <f>IF(AO21="",0,VLOOKUP(AO21,Pointage[#All],2,FALSE)*AP$17)</f>
        <v>0</v>
      </c>
      <c r="AQ21" s="24"/>
      <c r="AR21" s="15" t="str">
        <f t="shared" si="82"/>
        <v/>
      </c>
      <c r="AS21" s="15">
        <f>IF(AR21="",0,VLOOKUP(AR21,Pointage[#All],2,FALSE)*AS$17)</f>
        <v>0</v>
      </c>
      <c r="AT21" s="16">
        <f t="shared" si="83"/>
        <v>0</v>
      </c>
      <c r="AU21" s="20"/>
      <c r="AV21" s="15" t="str">
        <f t="shared" si="84"/>
        <v/>
      </c>
      <c r="AW21" s="15">
        <f>IF(AV21="",0,VLOOKUP(AV21,Pointage[#All],2,FALSE)*AW$17)</f>
        <v>0</v>
      </c>
      <c r="AX21" s="24">
        <v>62.759</v>
      </c>
      <c r="AY21" s="15">
        <f t="shared" si="85"/>
        <v>5</v>
      </c>
      <c r="AZ21" s="15">
        <f>IF(AY21="",0,VLOOKUP(AY21,Pointage[#All],2,FALSE)*AZ$17)</f>
        <v>14</v>
      </c>
      <c r="BA21" s="24">
        <v>58.6</v>
      </c>
      <c r="BB21" s="15">
        <f t="shared" si="86"/>
        <v>5</v>
      </c>
      <c r="BC21" s="15">
        <f>IF(BB21="",0,VLOOKUP(BB21,Pointage[#All],2,FALSE)*BC$17)</f>
        <v>10</v>
      </c>
      <c r="BD21" s="24">
        <v>59.411999999999999</v>
      </c>
      <c r="BE21" s="15">
        <f t="shared" si="87"/>
        <v>8</v>
      </c>
      <c r="BF21" s="15">
        <f>IF(BE21="",0,VLOOKUP(BE21,Pointage[#All],2,FALSE)*BF$17)</f>
        <v>0</v>
      </c>
      <c r="BG21" s="16">
        <f t="shared" si="88"/>
        <v>24</v>
      </c>
      <c r="BH21" s="20">
        <v>63.65</v>
      </c>
      <c r="BI21" s="15">
        <f t="shared" si="89"/>
        <v>1</v>
      </c>
      <c r="BJ21" s="15">
        <f>IF(BI21="",0,VLOOKUP(BI21,Pointage[#All],2,FALSE)*BJ$17)</f>
        <v>6</v>
      </c>
      <c r="BK21" s="24">
        <v>66.209999999999994</v>
      </c>
      <c r="BL21" s="15">
        <f t="shared" si="90"/>
        <v>1</v>
      </c>
      <c r="BM21" s="15">
        <f>IF(BL21="",0,VLOOKUP(BL21,Pointage[#All],2,FALSE)*BM$17)</f>
        <v>18</v>
      </c>
      <c r="BN21" s="24">
        <v>63</v>
      </c>
      <c r="BO21" s="15">
        <f t="shared" si="91"/>
        <v>2</v>
      </c>
      <c r="BP21" s="15">
        <f>IF(BO21="",0,VLOOKUP(BO21,Pointage[#All],2,FALSE)*BP$17)</f>
        <v>10</v>
      </c>
      <c r="BQ21" s="24">
        <v>71.180000000000007</v>
      </c>
      <c r="BR21" s="15">
        <f t="shared" si="92"/>
        <v>1</v>
      </c>
      <c r="BS21" s="15">
        <f>IF(BR21="",0,VLOOKUP(BR21,Pointage[#All],2,FALSE)*BS$17)</f>
        <v>30</v>
      </c>
      <c r="BT21" s="16">
        <f t="shared" si="93"/>
        <v>58</v>
      </c>
      <c r="BU21" s="20"/>
      <c r="BV21" s="15" t="str">
        <f t="shared" si="94"/>
        <v/>
      </c>
      <c r="BW21" s="15">
        <f>IF(BV21="",0,VLOOKUP(BV21,Pointage[#All],2,FALSE)*BW$17)</f>
        <v>0</v>
      </c>
      <c r="BX21" s="24">
        <v>63.448</v>
      </c>
      <c r="BY21" s="15">
        <f t="shared" si="95"/>
        <v>7</v>
      </c>
      <c r="BZ21" s="15">
        <f>IF(BY21="",0,VLOOKUP(BY21,Pointage[#All],2,FALSE)*BZ$17)</f>
        <v>0</v>
      </c>
      <c r="CA21" s="24">
        <v>63.2</v>
      </c>
      <c r="CB21" s="15">
        <f t="shared" si="96"/>
        <v>7</v>
      </c>
      <c r="CC21" s="15">
        <f>IF(CB21="",0,VLOOKUP(CB21,Pointage[#All],2,FALSE)*CC$17)</f>
        <v>0</v>
      </c>
      <c r="CD21" s="24">
        <v>69.265000000000001</v>
      </c>
      <c r="CE21" s="15">
        <f t="shared" si="97"/>
        <v>1</v>
      </c>
      <c r="CF21" s="15">
        <f>IF(CE21="",0,VLOOKUP(CE21,Pointage[#All],2,FALSE)*CF$17)</f>
        <v>90</v>
      </c>
      <c r="CG21" s="16">
        <f t="shared" si="98"/>
        <v>112.5</v>
      </c>
      <c r="CH21" s="17">
        <f t="shared" si="99"/>
        <v>142.5</v>
      </c>
      <c r="CI21" s="36"/>
      <c r="CJ21" s="52">
        <f>BU21+BX21+CA21+CD21</f>
        <v>195.91300000000001</v>
      </c>
    </row>
    <row r="22" spans="1:88" ht="14.55" customHeight="1" x14ac:dyDescent="0.3">
      <c r="A22" s="20">
        <v>1449</v>
      </c>
      <c r="B22" s="19" t="s">
        <v>56</v>
      </c>
      <c r="C22" s="19" t="s">
        <v>133</v>
      </c>
      <c r="D22" s="14">
        <f t="shared" si="65"/>
        <v>317.5</v>
      </c>
      <c r="E22" s="15">
        <f t="shared" si="66"/>
        <v>4</v>
      </c>
      <c r="F22" s="15">
        <f t="shared" si="67"/>
        <v>10</v>
      </c>
      <c r="G22" s="15" t="str">
        <f t="shared" si="68"/>
        <v/>
      </c>
      <c r="H22" s="20">
        <v>67.5</v>
      </c>
      <c r="I22" s="15">
        <f t="shared" si="69"/>
        <v>1</v>
      </c>
      <c r="J22" s="15">
        <f>IF(I22="",0,VLOOKUP(I22,Pointage[#All],2,FALSE)*J$17)</f>
        <v>48</v>
      </c>
      <c r="K22" s="63">
        <v>63.621099999999998</v>
      </c>
      <c r="L22" s="15">
        <f t="shared" si="70"/>
        <v>4</v>
      </c>
      <c r="M22" s="15">
        <f>IF(L22="",0,VLOOKUP(L22,Pointage[#All],2,FALSE)*M$17)</f>
        <v>27</v>
      </c>
      <c r="N22" s="24"/>
      <c r="O22" s="15" t="str">
        <f t="shared" si="71"/>
        <v/>
      </c>
      <c r="P22" s="15">
        <f>IF(O22="",0,VLOOKUP(O22,Pointage[#All],2,FALSE)*P$17)</f>
        <v>0</v>
      </c>
      <c r="Q22" s="24">
        <v>63.779000000000003</v>
      </c>
      <c r="R22" s="15">
        <f t="shared" si="72"/>
        <v>2</v>
      </c>
      <c r="S22" s="15">
        <f>IF(R22="",0,VLOOKUP(R22,Pointage[#All],2,FALSE)*S$17)</f>
        <v>45</v>
      </c>
      <c r="T22" s="16">
        <f t="shared" si="73"/>
        <v>120</v>
      </c>
      <c r="U22" s="20">
        <v>68.076999999999998</v>
      </c>
      <c r="V22" s="15">
        <f t="shared" si="74"/>
        <v>3</v>
      </c>
      <c r="W22" s="15">
        <f>IF(V22="",0,VLOOKUP(V22,Pointage[#All],2,FALSE)*W$17)</f>
        <v>44</v>
      </c>
      <c r="X22" s="24">
        <v>71.379000000000005</v>
      </c>
      <c r="Y22" s="15">
        <f t="shared" si="75"/>
        <v>1</v>
      </c>
      <c r="Z22" s="15">
        <f>IF(Y22="",0,VLOOKUP(Y22,Pointage[#All],2,FALSE)*Z$17)</f>
        <v>66</v>
      </c>
      <c r="AA22" s="24"/>
      <c r="AB22" s="15" t="str">
        <f t="shared" si="76"/>
        <v/>
      </c>
      <c r="AC22" s="15">
        <f>IF(AB22="",0,VLOOKUP(AB22,Pointage[#All],2,FALSE)*AC$17)</f>
        <v>0</v>
      </c>
      <c r="AD22" s="24">
        <v>67.647000000000006</v>
      </c>
      <c r="AE22" s="15">
        <f t="shared" si="77"/>
        <v>7</v>
      </c>
      <c r="AF22" s="15">
        <f>IF(AE22="",0,VLOOKUP(AE22,Pointage[#All],2,FALSE)*AF$17)</f>
        <v>0</v>
      </c>
      <c r="AG22" s="16">
        <f t="shared" si="78"/>
        <v>110</v>
      </c>
      <c r="AH22" s="20"/>
      <c r="AI22" s="15" t="str">
        <f t="shared" si="79"/>
        <v/>
      </c>
      <c r="AJ22" s="15">
        <f>IF(AI22="",0,VLOOKUP(AI22,Pointage[#All],2,FALSE)*AJ$17)</f>
        <v>0</v>
      </c>
      <c r="AK22" s="24"/>
      <c r="AL22" s="15" t="str">
        <f t="shared" si="80"/>
        <v/>
      </c>
      <c r="AM22" s="15">
        <f>IF(AL22="",0,VLOOKUP(AL22,Pointage[#All],2,FALSE)*AM$17)</f>
        <v>0</v>
      </c>
      <c r="AN22" s="24"/>
      <c r="AO22" s="15" t="str">
        <f t="shared" si="81"/>
        <v/>
      </c>
      <c r="AP22" s="15">
        <f>IF(AO22="",0,VLOOKUP(AO22,Pointage[#All],2,FALSE)*AP$17)</f>
        <v>0</v>
      </c>
      <c r="AQ22" s="24"/>
      <c r="AR22" s="15" t="str">
        <f t="shared" si="82"/>
        <v/>
      </c>
      <c r="AS22" s="15">
        <f>IF(AR22="",0,VLOOKUP(AR22,Pointage[#All],2,FALSE)*AS$17)</f>
        <v>0</v>
      </c>
      <c r="AT22" s="16">
        <f t="shared" si="83"/>
        <v>0</v>
      </c>
      <c r="AU22" s="20"/>
      <c r="AV22" s="15" t="str">
        <f t="shared" si="84"/>
        <v/>
      </c>
      <c r="AW22" s="15">
        <f>IF(AV22="",0,VLOOKUP(AV22,Pointage[#All],2,FALSE)*AW$17)</f>
        <v>0</v>
      </c>
      <c r="AX22" s="24"/>
      <c r="AY22" s="15" t="str">
        <f t="shared" si="85"/>
        <v/>
      </c>
      <c r="AZ22" s="15">
        <f>IF(AY22="",0,VLOOKUP(AY22,Pointage[#All],2,FALSE)*AZ$17)</f>
        <v>0</v>
      </c>
      <c r="BA22" s="24"/>
      <c r="BB22" s="15" t="str">
        <f t="shared" si="86"/>
        <v/>
      </c>
      <c r="BC22" s="15">
        <f>IF(BB22="",0,VLOOKUP(BB22,Pointage[#All],2,FALSE)*BC$17)</f>
        <v>0</v>
      </c>
      <c r="BD22" s="24"/>
      <c r="BE22" s="15" t="str">
        <f t="shared" si="87"/>
        <v/>
      </c>
      <c r="BF22" s="15">
        <f>IF(BE22="",0,VLOOKUP(BE22,Pointage[#All],2,FALSE)*BF$17)</f>
        <v>0</v>
      </c>
      <c r="BG22" s="16">
        <f t="shared" si="88"/>
        <v>0</v>
      </c>
      <c r="BH22" s="20"/>
      <c r="BI22" s="15" t="str">
        <f t="shared" si="89"/>
        <v/>
      </c>
      <c r="BJ22" s="15">
        <f>IF(BI22="",0,VLOOKUP(BI22,Pointage[#All],2,FALSE)*BJ$17)</f>
        <v>0</v>
      </c>
      <c r="BK22" s="24"/>
      <c r="BL22" s="15" t="str">
        <f t="shared" si="90"/>
        <v/>
      </c>
      <c r="BM22" s="15">
        <f>IF(BL22="",0,VLOOKUP(BL22,Pointage[#All],2,FALSE)*BM$17)</f>
        <v>0</v>
      </c>
      <c r="BN22" s="24"/>
      <c r="BO22" s="15" t="str">
        <f t="shared" si="91"/>
        <v/>
      </c>
      <c r="BP22" s="15">
        <f>IF(BO22="",0,VLOOKUP(BO22,Pointage[#All],2,FALSE)*BP$17)</f>
        <v>0</v>
      </c>
      <c r="BQ22" s="24"/>
      <c r="BR22" s="15" t="str">
        <f t="shared" si="92"/>
        <v/>
      </c>
      <c r="BS22" s="15">
        <f>IF(BR22="",0,VLOOKUP(BR22,Pointage[#All],2,FALSE)*BS$17)</f>
        <v>0</v>
      </c>
      <c r="BT22" s="16">
        <f t="shared" si="93"/>
        <v>0</v>
      </c>
      <c r="BU22" s="20"/>
      <c r="BV22" s="15" t="str">
        <f t="shared" si="94"/>
        <v/>
      </c>
      <c r="BW22" s="15">
        <f>IF(BV22="",0,VLOOKUP(BV22,Pointage[#All],2,FALSE)*BW$17)</f>
        <v>0</v>
      </c>
      <c r="BX22" s="24">
        <v>63.966000000000001</v>
      </c>
      <c r="BY22" s="15">
        <f t="shared" si="95"/>
        <v>6</v>
      </c>
      <c r="BZ22" s="15">
        <f>IF(BY22="",0,VLOOKUP(BY22,Pointage[#All],2,FALSE)*BZ$17)</f>
        <v>14</v>
      </c>
      <c r="CA22" s="24">
        <v>65</v>
      </c>
      <c r="CB22" s="15">
        <f t="shared" si="96"/>
        <v>3</v>
      </c>
      <c r="CC22" s="15">
        <f>IF(CB22="",0,VLOOKUP(CB22,Pointage[#All],2,FALSE)*CC$17)</f>
        <v>56</v>
      </c>
      <c r="CD22" s="24">
        <v>66.176000000000002</v>
      </c>
      <c r="CE22" s="15">
        <f t="shared" si="97"/>
        <v>9</v>
      </c>
      <c r="CF22" s="15">
        <f>IF(CE22="",0,VLOOKUP(CE22,Pointage[#All],2,FALSE)*CF$17)</f>
        <v>0</v>
      </c>
      <c r="CG22" s="16">
        <f t="shared" si="98"/>
        <v>87.5</v>
      </c>
      <c r="CH22" s="17">
        <f t="shared" si="99"/>
        <v>45</v>
      </c>
      <c r="CI22" s="36"/>
      <c r="CJ22" s="52">
        <f>BU22+BX22+CA22+CD22</f>
        <v>195.142</v>
      </c>
    </row>
    <row r="23" spans="1:88" ht="14.55" customHeight="1" x14ac:dyDescent="0.35">
      <c r="A23" s="20">
        <v>1459</v>
      </c>
      <c r="B23" s="19" t="s">
        <v>59</v>
      </c>
      <c r="C23" s="19" t="s">
        <v>60</v>
      </c>
      <c r="D23" s="14">
        <f t="shared" si="65"/>
        <v>133.5</v>
      </c>
      <c r="E23" s="15">
        <f t="shared" si="66"/>
        <v>9</v>
      </c>
      <c r="F23" s="15">
        <f t="shared" si="67"/>
        <v>11</v>
      </c>
      <c r="G23" s="15" t="str">
        <f t="shared" si="68"/>
        <v/>
      </c>
      <c r="H23" s="20"/>
      <c r="I23" s="15" t="str">
        <f t="shared" si="69"/>
        <v/>
      </c>
      <c r="J23" s="15">
        <f>IF(I23="",0,VLOOKUP(I23,Pointage[#All],2,FALSE)*J$17)</f>
        <v>0</v>
      </c>
      <c r="K23" s="24">
        <v>60.171999999999997</v>
      </c>
      <c r="L23" s="15">
        <f t="shared" si="70"/>
        <v>9</v>
      </c>
      <c r="M23" s="15">
        <f>IF(L23="",0,VLOOKUP(L23,Pointage[#All],2,FALSE)*M$17)</f>
        <v>0</v>
      </c>
      <c r="N23" s="24"/>
      <c r="O23" s="15" t="str">
        <f t="shared" si="71"/>
        <v/>
      </c>
      <c r="P23" s="15">
        <f>IF(O23="",0,VLOOKUP(O23,Pointage[#All],2,FALSE)*P$17)</f>
        <v>0</v>
      </c>
      <c r="Q23" s="24">
        <v>0</v>
      </c>
      <c r="R23" s="15" t="str">
        <f t="shared" si="72"/>
        <v/>
      </c>
      <c r="S23" s="15">
        <f>IF(R23="",0,VLOOKUP(R23,Pointage[#All],2,FALSE)*S$17)</f>
        <v>0</v>
      </c>
      <c r="T23" s="16">
        <f t="shared" si="73"/>
        <v>0</v>
      </c>
      <c r="U23" s="20">
        <v>60.576999999999998</v>
      </c>
      <c r="V23" s="15">
        <f t="shared" si="74"/>
        <v>8</v>
      </c>
      <c r="W23" s="15">
        <f>IF(V23="",0,VLOOKUP(V23,Pointage[#All],2,FALSE)*W$17)</f>
        <v>0</v>
      </c>
      <c r="X23" s="24">
        <v>65</v>
      </c>
      <c r="Y23" s="15">
        <f t="shared" si="75"/>
        <v>7</v>
      </c>
      <c r="Z23" s="15">
        <f>IF(Y23="",0,VLOOKUP(Y23,Pointage[#All],2,FALSE)*Z$17)</f>
        <v>0</v>
      </c>
      <c r="AA23" s="24"/>
      <c r="AB23" s="15" t="str">
        <f t="shared" si="76"/>
        <v/>
      </c>
      <c r="AC23" s="15">
        <f>IF(AB23="",0,VLOOKUP(AB23,Pointage[#All],2,FALSE)*AC$17)</f>
        <v>0</v>
      </c>
      <c r="AD23" s="24">
        <v>56.323999999999998</v>
      </c>
      <c r="AE23" s="15">
        <f t="shared" si="77"/>
        <v>11</v>
      </c>
      <c r="AF23" s="15">
        <f>IF(AE23="",0,VLOOKUP(AE23,Pointage[#All],2,FALSE)*AF$17)</f>
        <v>0</v>
      </c>
      <c r="AG23" s="16">
        <f t="shared" si="78"/>
        <v>0</v>
      </c>
      <c r="AH23" s="20">
        <v>69.42</v>
      </c>
      <c r="AI23" s="15">
        <f t="shared" si="79"/>
        <v>2</v>
      </c>
      <c r="AJ23" s="15">
        <f>IF(AI23="",0,VLOOKUP(AI23,Pointage[#All],2,FALSE)*AJ$17)</f>
        <v>20</v>
      </c>
      <c r="AK23" s="24">
        <v>66.2</v>
      </c>
      <c r="AL23" s="15">
        <f t="shared" si="80"/>
        <v>3</v>
      </c>
      <c r="AM23" s="15">
        <f>IF(AL23="",0,VLOOKUP(AL23,Pointage[#All],2,FALSE)*AM$17)</f>
        <v>16</v>
      </c>
      <c r="AN23" s="24"/>
      <c r="AO23" s="15" t="str">
        <f t="shared" si="81"/>
        <v/>
      </c>
      <c r="AP23" s="15">
        <f>IF(AO23="",0,VLOOKUP(AO23,Pointage[#All],2,FALSE)*AP$17)</f>
        <v>0</v>
      </c>
      <c r="AQ23" s="24">
        <v>67.2</v>
      </c>
      <c r="AR23" s="15">
        <f t="shared" si="82"/>
        <v>1</v>
      </c>
      <c r="AS23" s="15">
        <f>IF(AR23="",0,VLOOKUP(AR23,Pointage[#All],2,FALSE)*AS$17)</f>
        <v>36</v>
      </c>
      <c r="AT23" s="16">
        <f t="shared" si="83"/>
        <v>52</v>
      </c>
      <c r="AU23" s="20">
        <v>65.385000000000005</v>
      </c>
      <c r="AV23" s="15">
        <f t="shared" si="84"/>
        <v>2</v>
      </c>
      <c r="AW23" s="15">
        <f>IF(AV23="",0,VLOOKUP(AV23,Pointage[#All],2,FALSE)*AW$17)</f>
        <v>15</v>
      </c>
      <c r="AX23" s="24">
        <v>66.379000000000005</v>
      </c>
      <c r="AY23" s="15">
        <f t="shared" si="85"/>
        <v>4</v>
      </c>
      <c r="AZ23" s="15">
        <f>IF(AY23="",0,VLOOKUP(AY23,Pointage[#All],2,FALSE)*AZ$17)</f>
        <v>21</v>
      </c>
      <c r="BA23" s="24"/>
      <c r="BB23" s="15" t="str">
        <f t="shared" si="86"/>
        <v/>
      </c>
      <c r="BC23" s="15">
        <f>IF(BB23="",0,VLOOKUP(BB23,Pointage[#All],2,FALSE)*BC$17)</f>
        <v>0</v>
      </c>
      <c r="BD23" s="24">
        <v>69.117999999999995</v>
      </c>
      <c r="BE23" s="15">
        <f t="shared" si="87"/>
        <v>6</v>
      </c>
      <c r="BF23" s="15">
        <f>IF(BE23="",0,VLOOKUP(BE23,Pointage[#All],2,FALSE)*BF$17)</f>
        <v>8</v>
      </c>
      <c r="BG23" s="16">
        <f t="shared" si="88"/>
        <v>29</v>
      </c>
      <c r="BH23" s="20"/>
      <c r="BI23" s="15" t="str">
        <f t="shared" si="89"/>
        <v/>
      </c>
      <c r="BJ23" s="15">
        <f>IF(BI23="",0,VLOOKUP(BI23,Pointage[#All],2,FALSE)*BJ$17)</f>
        <v>0</v>
      </c>
      <c r="BK23" s="24"/>
      <c r="BL23" s="15" t="str">
        <f t="shared" si="90"/>
        <v/>
      </c>
      <c r="BM23" s="15">
        <f>IF(BL23="",0,VLOOKUP(BL23,Pointage[#All],2,FALSE)*BM$17)</f>
        <v>0</v>
      </c>
      <c r="BN23" s="24"/>
      <c r="BO23" s="15" t="str">
        <f t="shared" si="91"/>
        <v/>
      </c>
      <c r="BP23" s="15">
        <f>IF(BO23="",0,VLOOKUP(BO23,Pointage[#All],2,FALSE)*BP$17)</f>
        <v>0</v>
      </c>
      <c r="BQ23" s="24"/>
      <c r="BR23" s="15" t="str">
        <f t="shared" si="92"/>
        <v/>
      </c>
      <c r="BS23" s="15">
        <f>IF(BR23="",0,VLOOKUP(BR23,Pointage[#All],2,FALSE)*BS$17)</f>
        <v>0</v>
      </c>
      <c r="BT23" s="16">
        <f t="shared" si="93"/>
        <v>0</v>
      </c>
      <c r="BU23" s="20">
        <v>57.692</v>
      </c>
      <c r="BV23" s="15">
        <f t="shared" si="94"/>
        <v>4</v>
      </c>
      <c r="BW23" s="15">
        <f>IF(BV23="",0,VLOOKUP(BV23,Pointage[#All],2,FALSE)*BW$17)</f>
        <v>12</v>
      </c>
      <c r="BX23" s="24">
        <v>63.448</v>
      </c>
      <c r="BY23" s="15">
        <f t="shared" si="95"/>
        <v>7</v>
      </c>
      <c r="BZ23" s="15">
        <f>IF(BY23="",0,VLOOKUP(BY23,Pointage[#All],2,FALSE)*BZ$17)</f>
        <v>0</v>
      </c>
      <c r="CA23" s="24">
        <v>64.8</v>
      </c>
      <c r="CB23" s="15">
        <f t="shared" si="96"/>
        <v>4</v>
      </c>
      <c r="CC23" s="15">
        <f>IF(CB23="",0,VLOOKUP(CB23,Pointage[#All],2,FALSE)*CC$17)</f>
        <v>42</v>
      </c>
      <c r="CD23" s="24">
        <v>64.852999999999994</v>
      </c>
      <c r="CE23" s="15">
        <f t="shared" si="97"/>
        <v>11</v>
      </c>
      <c r="CF23" s="15">
        <f>IF(CE23="",0,VLOOKUP(CE23,Pointage[#All],2,FALSE)*CF$17)</f>
        <v>0</v>
      </c>
      <c r="CG23" s="16">
        <f t="shared" si="98"/>
        <v>52.5</v>
      </c>
      <c r="CH23" s="17">
        <f t="shared" si="99"/>
        <v>44</v>
      </c>
      <c r="CI23" s="41"/>
      <c r="CJ23" s="52">
        <f>+BX23+CA23+CD23</f>
        <v>193.101</v>
      </c>
    </row>
    <row r="24" spans="1:88" ht="14.55" customHeight="1" x14ac:dyDescent="0.3">
      <c r="A24" s="20">
        <v>1454</v>
      </c>
      <c r="B24" s="19" t="s">
        <v>69</v>
      </c>
      <c r="C24" s="19" t="s">
        <v>70</v>
      </c>
      <c r="D24" s="14">
        <f t="shared" si="65"/>
        <v>219.5</v>
      </c>
      <c r="E24" s="15">
        <f t="shared" si="66"/>
        <v>5</v>
      </c>
      <c r="F24" s="15">
        <f t="shared" si="67"/>
        <v>9</v>
      </c>
      <c r="G24" s="15" t="str">
        <f t="shared" si="68"/>
        <v/>
      </c>
      <c r="H24" s="20">
        <v>63.845999999999997</v>
      </c>
      <c r="I24" s="15">
        <f t="shared" si="69"/>
        <v>5</v>
      </c>
      <c r="J24" s="15">
        <f>IF(I24="",0,VLOOKUP(I24,Pointage[#All],2,FALSE)*J$17)</f>
        <v>16</v>
      </c>
      <c r="K24" s="24">
        <v>69.31</v>
      </c>
      <c r="L24" s="15">
        <f t="shared" si="70"/>
        <v>2</v>
      </c>
      <c r="M24" s="15">
        <f>IF(L24="",0,VLOOKUP(L24,Pointage[#All],2,FALSE)*M$17)</f>
        <v>45</v>
      </c>
      <c r="N24" s="24"/>
      <c r="O24" s="15" t="str">
        <f t="shared" si="71"/>
        <v/>
      </c>
      <c r="P24" s="15">
        <f>IF(O24="",0,VLOOKUP(O24,Pointage[#All],2,FALSE)*P$17)</f>
        <v>0</v>
      </c>
      <c r="Q24" s="24">
        <v>62.779000000000003</v>
      </c>
      <c r="R24" s="15">
        <f t="shared" si="72"/>
        <v>3</v>
      </c>
      <c r="S24" s="15">
        <f>IF(R24="",0,VLOOKUP(R24,Pointage[#All],2,FALSE)*S$17)</f>
        <v>36</v>
      </c>
      <c r="T24" s="16">
        <f t="shared" si="73"/>
        <v>97</v>
      </c>
      <c r="U24" s="20">
        <v>65.191999999999993</v>
      </c>
      <c r="V24" s="15">
        <f t="shared" si="74"/>
        <v>5</v>
      </c>
      <c r="W24" s="15">
        <f>IF(V24="",0,VLOOKUP(V24,Pointage[#All],2,FALSE)*W$17)</f>
        <v>22</v>
      </c>
      <c r="X24" s="24">
        <v>66.897000000000006</v>
      </c>
      <c r="Y24" s="15">
        <f t="shared" si="75"/>
        <v>6</v>
      </c>
      <c r="Z24" s="15">
        <f>IF(Y24="",0,VLOOKUP(Y24,Pointage[#All],2,FALSE)*Z$17)</f>
        <v>11</v>
      </c>
      <c r="AA24" s="24"/>
      <c r="AB24" s="15" t="str">
        <f t="shared" si="76"/>
        <v/>
      </c>
      <c r="AC24" s="15">
        <f>IF(AB24="",0,VLOOKUP(AB24,Pointage[#All],2,FALSE)*AC$17)</f>
        <v>0</v>
      </c>
      <c r="AD24" s="24">
        <v>58.970999999999997</v>
      </c>
      <c r="AE24" s="15">
        <f t="shared" si="77"/>
        <v>9</v>
      </c>
      <c r="AF24" s="15">
        <f>IF(AE24="",0,VLOOKUP(AE24,Pointage[#All],2,FALSE)*AF$17)</f>
        <v>0</v>
      </c>
      <c r="AG24" s="16">
        <f t="shared" si="78"/>
        <v>33</v>
      </c>
      <c r="AH24" s="20"/>
      <c r="AI24" s="15" t="str">
        <f t="shared" si="79"/>
        <v/>
      </c>
      <c r="AJ24" s="15">
        <f>IF(AI24="",0,VLOOKUP(AI24,Pointage[#All],2,FALSE)*AJ$17)</f>
        <v>0</v>
      </c>
      <c r="AK24" s="24"/>
      <c r="AL24" s="15" t="str">
        <f t="shared" si="80"/>
        <v/>
      </c>
      <c r="AM24" s="15">
        <f>IF(AL24="",0,VLOOKUP(AL24,Pointage[#All],2,FALSE)*AM$17)</f>
        <v>0</v>
      </c>
      <c r="AN24" s="24"/>
      <c r="AO24" s="15" t="str">
        <f t="shared" si="81"/>
        <v/>
      </c>
      <c r="AP24" s="15">
        <f>IF(AO24="",0,VLOOKUP(AO24,Pointage[#All],2,FALSE)*AP$17)</f>
        <v>0</v>
      </c>
      <c r="AQ24" s="24"/>
      <c r="AR24" s="15" t="str">
        <f t="shared" si="82"/>
        <v/>
      </c>
      <c r="AS24" s="15">
        <f>IF(AR24="",0,VLOOKUP(AR24,Pointage[#All],2,FALSE)*AS$17)</f>
        <v>0</v>
      </c>
      <c r="AT24" s="16">
        <f t="shared" si="83"/>
        <v>0</v>
      </c>
      <c r="AU24" s="20"/>
      <c r="AV24" s="15" t="str">
        <f t="shared" si="84"/>
        <v/>
      </c>
      <c r="AW24" s="15">
        <f>IF(AV24="",0,VLOOKUP(AV24,Pointage[#All],2,FALSE)*AW$17)</f>
        <v>0</v>
      </c>
      <c r="AX24" s="24"/>
      <c r="AY24" s="15" t="str">
        <f t="shared" si="85"/>
        <v/>
      </c>
      <c r="AZ24" s="15">
        <f>IF(AY24="",0,VLOOKUP(AY24,Pointage[#All],2,FALSE)*AZ$17)</f>
        <v>0</v>
      </c>
      <c r="BA24" s="24"/>
      <c r="BB24" s="15" t="str">
        <f t="shared" si="86"/>
        <v/>
      </c>
      <c r="BC24" s="15">
        <f>IF(BB24="",0,VLOOKUP(BB24,Pointage[#All],2,FALSE)*BC$17)</f>
        <v>0</v>
      </c>
      <c r="BD24" s="24"/>
      <c r="BE24" s="15" t="str">
        <f t="shared" si="87"/>
        <v/>
      </c>
      <c r="BF24" s="15">
        <f>IF(BE24="",0,VLOOKUP(BE24,Pointage[#All],2,FALSE)*BF$17)</f>
        <v>0</v>
      </c>
      <c r="BG24" s="16">
        <f t="shared" si="88"/>
        <v>0</v>
      </c>
      <c r="BH24" s="20"/>
      <c r="BI24" s="15" t="str">
        <f t="shared" si="89"/>
        <v/>
      </c>
      <c r="BJ24" s="15">
        <f>IF(BI24="",0,VLOOKUP(BI24,Pointage[#All],2,FALSE)*BJ$17)</f>
        <v>0</v>
      </c>
      <c r="BK24" s="24">
        <v>65</v>
      </c>
      <c r="BL24" s="15">
        <f t="shared" si="90"/>
        <v>2</v>
      </c>
      <c r="BM24" s="15">
        <f>IF(BL24="",0,VLOOKUP(BL24,Pointage[#All],2,FALSE)*BM$17)</f>
        <v>15</v>
      </c>
      <c r="BN24" s="24">
        <v>64.8</v>
      </c>
      <c r="BO24" s="15">
        <f t="shared" si="91"/>
        <v>1</v>
      </c>
      <c r="BP24" s="15">
        <f>IF(BO24="",0,VLOOKUP(BO24,Pointage[#All],2,FALSE)*BP$17)</f>
        <v>12</v>
      </c>
      <c r="BQ24" s="24">
        <v>64.760000000000005</v>
      </c>
      <c r="BR24" s="15">
        <f t="shared" si="92"/>
        <v>5</v>
      </c>
      <c r="BS24" s="15">
        <f>IF(BR24="",0,VLOOKUP(BR24,Pointage[#All],2,FALSE)*BS$17)</f>
        <v>10</v>
      </c>
      <c r="BT24" s="16">
        <f t="shared" si="93"/>
        <v>37</v>
      </c>
      <c r="BU24" s="20"/>
      <c r="BV24" s="15" t="str">
        <f t="shared" si="94"/>
        <v/>
      </c>
      <c r="BW24" s="15">
        <f>IF(BV24="",0,VLOOKUP(BV24,Pointage[#All],2,FALSE)*BW$17)</f>
        <v>0</v>
      </c>
      <c r="BX24" s="24">
        <v>64.31</v>
      </c>
      <c r="BY24" s="15">
        <f t="shared" si="95"/>
        <v>5</v>
      </c>
      <c r="BZ24" s="15">
        <f>IF(BY24="",0,VLOOKUP(BY24,Pointage[#All],2,FALSE)*BZ$17)</f>
        <v>28</v>
      </c>
      <c r="CA24" s="24">
        <v>63.8</v>
      </c>
      <c r="CB24" s="15">
        <f t="shared" si="96"/>
        <v>6</v>
      </c>
      <c r="CC24" s="15">
        <f>IF(CB24="",0,VLOOKUP(CB24,Pointage[#All],2,FALSE)*CC$17)</f>
        <v>14</v>
      </c>
      <c r="CD24" s="24">
        <v>64.412000000000006</v>
      </c>
      <c r="CE24" s="15">
        <f t="shared" si="97"/>
        <v>12</v>
      </c>
      <c r="CF24" s="15">
        <f>IF(CE24="",0,VLOOKUP(CE24,Pointage[#All],2,FALSE)*CF$17)</f>
        <v>0</v>
      </c>
      <c r="CG24" s="16">
        <f t="shared" si="98"/>
        <v>52.5</v>
      </c>
      <c r="CH24" s="17">
        <f t="shared" si="99"/>
        <v>46</v>
      </c>
      <c r="CI24" s="37"/>
      <c r="CJ24" s="52">
        <f t="shared" ref="CJ24:CJ35" si="100">BU24+BX24+CA24+CD24</f>
        <v>192.52200000000002</v>
      </c>
    </row>
    <row r="25" spans="1:88" ht="14.55" customHeight="1" x14ac:dyDescent="0.3">
      <c r="A25" s="20">
        <v>1436</v>
      </c>
      <c r="B25" s="19" t="s">
        <v>77</v>
      </c>
      <c r="C25" s="19" t="s">
        <v>78</v>
      </c>
      <c r="D25" s="14">
        <f t="shared" si="65"/>
        <v>162.5</v>
      </c>
      <c r="E25" s="15">
        <f t="shared" si="66"/>
        <v>7</v>
      </c>
      <c r="F25" s="15">
        <f t="shared" si="67"/>
        <v>8</v>
      </c>
      <c r="G25" s="15" t="str">
        <f t="shared" si="68"/>
        <v/>
      </c>
      <c r="H25" s="62">
        <v>63.8461</v>
      </c>
      <c r="I25" s="15">
        <f t="shared" si="69"/>
        <v>4</v>
      </c>
      <c r="J25" s="15">
        <f>IF(I25="",0,VLOOKUP(I25,Pointage[#All],2,FALSE)*J$17)</f>
        <v>24</v>
      </c>
      <c r="K25" s="24">
        <v>63.621000000000002</v>
      </c>
      <c r="L25" s="15">
        <f t="shared" si="70"/>
        <v>5</v>
      </c>
      <c r="M25" s="15">
        <f>IF(L25="",0,VLOOKUP(L25,Pointage[#All],2,FALSE)*M$17)</f>
        <v>18</v>
      </c>
      <c r="N25" s="24"/>
      <c r="O25" s="15" t="str">
        <f t="shared" si="71"/>
        <v/>
      </c>
      <c r="P25" s="15">
        <f>IF(O25="",0,VLOOKUP(O25,Pointage[#All],2,FALSE)*P$17)</f>
        <v>0</v>
      </c>
      <c r="Q25" s="24"/>
      <c r="R25" s="15" t="str">
        <f t="shared" si="72"/>
        <v/>
      </c>
      <c r="S25" s="15">
        <f>IF(R25="",0,VLOOKUP(R25,Pointage[#All],2,FALSE)*S$17)</f>
        <v>0</v>
      </c>
      <c r="T25" s="16">
        <f t="shared" si="73"/>
        <v>42</v>
      </c>
      <c r="U25" s="20">
        <v>65.191999999999993</v>
      </c>
      <c r="V25" s="15">
        <f t="shared" si="74"/>
        <v>5</v>
      </c>
      <c r="W25" s="15">
        <f>IF(V25="",0,VLOOKUP(V25,Pointage[#All],2,FALSE)*W$17)</f>
        <v>22</v>
      </c>
      <c r="X25" s="24">
        <v>68.275999999999996</v>
      </c>
      <c r="Y25" s="15">
        <f t="shared" si="75"/>
        <v>5</v>
      </c>
      <c r="Z25" s="15">
        <f>IF(Y25="",0,VLOOKUP(Y25,Pointage[#All],2,FALSE)*Z$17)</f>
        <v>22</v>
      </c>
      <c r="AA25" s="24"/>
      <c r="AB25" s="15" t="str">
        <f t="shared" si="76"/>
        <v/>
      </c>
      <c r="AC25" s="15">
        <f>IF(AB25="",0,VLOOKUP(AB25,Pointage[#All],2,FALSE)*AC$17)</f>
        <v>0</v>
      </c>
      <c r="AD25" s="24">
        <v>68.382000000000005</v>
      </c>
      <c r="AE25" s="15">
        <f t="shared" si="77"/>
        <v>5</v>
      </c>
      <c r="AF25" s="15">
        <f>IF(AE25="",0,VLOOKUP(AE25,Pointage[#All],2,FALSE)*AF$17)</f>
        <v>24</v>
      </c>
      <c r="AG25" s="16">
        <f t="shared" si="78"/>
        <v>68</v>
      </c>
      <c r="AH25" s="20"/>
      <c r="AI25" s="15" t="str">
        <f t="shared" si="79"/>
        <v/>
      </c>
      <c r="AJ25" s="15">
        <f>IF(AI25="",0,VLOOKUP(AI25,Pointage[#All],2,FALSE)*AJ$17)</f>
        <v>0</v>
      </c>
      <c r="AK25" s="24"/>
      <c r="AL25" s="15" t="str">
        <f t="shared" si="80"/>
        <v/>
      </c>
      <c r="AM25" s="15">
        <f>IF(AL25="",0,VLOOKUP(AL25,Pointage[#All],2,FALSE)*AM$17)</f>
        <v>0</v>
      </c>
      <c r="AN25" s="24"/>
      <c r="AO25" s="15" t="str">
        <f t="shared" si="81"/>
        <v/>
      </c>
      <c r="AP25" s="15">
        <f>IF(AO25="",0,VLOOKUP(AO25,Pointage[#All],2,FALSE)*AP$17)</f>
        <v>0</v>
      </c>
      <c r="AQ25" s="24"/>
      <c r="AR25" s="15" t="str">
        <f t="shared" si="82"/>
        <v/>
      </c>
      <c r="AS25" s="15">
        <f>IF(AR25="",0,VLOOKUP(AR25,Pointage[#All],2,FALSE)*AS$17)</f>
        <v>0</v>
      </c>
      <c r="AT25" s="16">
        <f t="shared" si="83"/>
        <v>0</v>
      </c>
      <c r="AU25" s="20"/>
      <c r="AV25" s="15" t="str">
        <f t="shared" si="84"/>
        <v/>
      </c>
      <c r="AW25" s="15">
        <f>IF(AV25="",0,VLOOKUP(AV25,Pointage[#All],2,FALSE)*AW$17)</f>
        <v>0</v>
      </c>
      <c r="AX25" s="24">
        <v>62.414000000000001</v>
      </c>
      <c r="AY25" s="15">
        <f t="shared" si="85"/>
        <v>7</v>
      </c>
      <c r="AZ25" s="15">
        <f>IF(AY25="",0,VLOOKUP(AY25,Pointage[#All],2,FALSE)*AZ$17)</f>
        <v>0</v>
      </c>
      <c r="BA25" s="24">
        <v>59.6</v>
      </c>
      <c r="BB25" s="15">
        <f t="shared" si="86"/>
        <v>4</v>
      </c>
      <c r="BC25" s="15">
        <f>IF(BB25="",0,VLOOKUP(BB25,Pointage[#All],2,FALSE)*BC$17)</f>
        <v>15</v>
      </c>
      <c r="BD25" s="24">
        <v>60.441000000000003</v>
      </c>
      <c r="BE25" s="15">
        <f t="shared" si="87"/>
        <v>7</v>
      </c>
      <c r="BF25" s="15">
        <f>IF(BE25="",0,VLOOKUP(BE25,Pointage[#All],2,FALSE)*BF$17)</f>
        <v>0</v>
      </c>
      <c r="BG25" s="16">
        <f t="shared" si="88"/>
        <v>15</v>
      </c>
      <c r="BH25" s="20"/>
      <c r="BI25" s="15" t="str">
        <f t="shared" si="89"/>
        <v/>
      </c>
      <c r="BJ25" s="15">
        <f>IF(BI25="",0,VLOOKUP(BI25,Pointage[#All],2,FALSE)*BJ$17)</f>
        <v>0</v>
      </c>
      <c r="BK25" s="24"/>
      <c r="BL25" s="15" t="str">
        <f t="shared" si="90"/>
        <v/>
      </c>
      <c r="BM25" s="15">
        <f>IF(BL25="",0,VLOOKUP(BL25,Pointage[#All],2,FALSE)*BM$17)</f>
        <v>0</v>
      </c>
      <c r="BN25" s="24"/>
      <c r="BO25" s="15" t="str">
        <f t="shared" si="91"/>
        <v/>
      </c>
      <c r="BP25" s="15">
        <f>IF(BO25="",0,VLOOKUP(BO25,Pointage[#All],2,FALSE)*BP$17)</f>
        <v>0</v>
      </c>
      <c r="BQ25" s="24"/>
      <c r="BR25" s="15" t="str">
        <f t="shared" si="92"/>
        <v/>
      </c>
      <c r="BS25" s="15">
        <f>IF(BR25="",0,VLOOKUP(BR25,Pointage[#All],2,FALSE)*BS$17)</f>
        <v>0</v>
      </c>
      <c r="BT25" s="16">
        <f t="shared" si="93"/>
        <v>0</v>
      </c>
      <c r="BU25" s="20"/>
      <c r="BV25" s="15" t="str">
        <f t="shared" si="94"/>
        <v/>
      </c>
      <c r="BW25" s="15">
        <f>IF(BV25="",0,VLOOKUP(BV25,Pointage[#All],2,FALSE)*BW$17)</f>
        <v>0</v>
      </c>
      <c r="BX25" s="24">
        <v>63.103000000000002</v>
      </c>
      <c r="BY25" s="15">
        <f t="shared" si="95"/>
        <v>10</v>
      </c>
      <c r="BZ25" s="15">
        <f>IF(BY25="",0,VLOOKUP(BY25,Pointage[#All],2,FALSE)*BZ$17)</f>
        <v>0</v>
      </c>
      <c r="CA25" s="24">
        <v>60.2</v>
      </c>
      <c r="CB25" s="15">
        <f t="shared" si="96"/>
        <v>13</v>
      </c>
      <c r="CC25" s="15">
        <f>IF(CB25="",0,VLOOKUP(CB25,Pointage[#All],2,FALSE)*CC$17)</f>
        <v>0</v>
      </c>
      <c r="CD25" s="24">
        <v>67.941000000000003</v>
      </c>
      <c r="CE25" s="15">
        <f t="shared" si="97"/>
        <v>5</v>
      </c>
      <c r="CF25" s="15">
        <f>IF(CE25="",0,VLOOKUP(CE25,Pointage[#All],2,FALSE)*CF$17)</f>
        <v>30</v>
      </c>
      <c r="CG25" s="16">
        <f t="shared" si="98"/>
        <v>37.5</v>
      </c>
      <c r="CH25" s="17">
        <f t="shared" si="99"/>
        <v>61.5</v>
      </c>
      <c r="CI25" s="36"/>
      <c r="CJ25" s="52">
        <f t="shared" si="100"/>
        <v>191.244</v>
      </c>
    </row>
    <row r="26" spans="1:88" ht="14.55" customHeight="1" x14ac:dyDescent="0.3">
      <c r="A26" s="20">
        <v>1441</v>
      </c>
      <c r="B26" s="19" t="s">
        <v>206</v>
      </c>
      <c r="C26" s="19" t="s">
        <v>207</v>
      </c>
      <c r="D26" s="14">
        <f t="shared" si="65"/>
        <v>87.5</v>
      </c>
      <c r="E26" s="15">
        <f t="shared" si="66"/>
        <v>11</v>
      </c>
      <c r="F26" s="15" t="str">
        <f t="shared" si="67"/>
        <v/>
      </c>
      <c r="G26" s="15" t="str">
        <f t="shared" si="68"/>
        <v/>
      </c>
      <c r="H26" s="20"/>
      <c r="I26" s="15" t="str">
        <f t="shared" si="69"/>
        <v/>
      </c>
      <c r="J26" s="15">
        <f>IF(I26="",0,VLOOKUP(I26,Pointage[#All],2,FALSE)*J$17)</f>
        <v>0</v>
      </c>
      <c r="K26" s="24"/>
      <c r="L26" s="15" t="str">
        <f t="shared" si="70"/>
        <v/>
      </c>
      <c r="M26" s="15">
        <f>IF(L26="",0,VLOOKUP(L26,Pointage[#All],2,FALSE)*M$17)</f>
        <v>0</v>
      </c>
      <c r="N26" s="24"/>
      <c r="O26" s="15" t="str">
        <f t="shared" si="71"/>
        <v/>
      </c>
      <c r="P26" s="15">
        <f>IF(O26="",0,VLOOKUP(O26,Pointage[#All],2,FALSE)*P$17)</f>
        <v>0</v>
      </c>
      <c r="Q26" s="24"/>
      <c r="R26" s="15" t="str">
        <f t="shared" si="72"/>
        <v/>
      </c>
      <c r="S26" s="15">
        <f>IF(R26="",0,VLOOKUP(R26,Pointage[#All],2,FALSE)*S$17)</f>
        <v>0</v>
      </c>
      <c r="T26" s="16">
        <f t="shared" si="73"/>
        <v>0</v>
      </c>
      <c r="U26" s="20"/>
      <c r="V26" s="15" t="str">
        <f t="shared" si="74"/>
        <v/>
      </c>
      <c r="W26" s="15">
        <f>IF(V26="",0,VLOOKUP(V26,Pointage[#All],2,FALSE)*W$17)</f>
        <v>0</v>
      </c>
      <c r="X26" s="24"/>
      <c r="Y26" s="15" t="str">
        <f t="shared" si="75"/>
        <v/>
      </c>
      <c r="Z26" s="15">
        <f>IF(Y26="",0,VLOOKUP(Y26,Pointage[#All],2,FALSE)*Z$17)</f>
        <v>0</v>
      </c>
      <c r="AA26" s="24"/>
      <c r="AB26" s="15" t="str">
        <f t="shared" si="76"/>
        <v/>
      </c>
      <c r="AC26" s="15">
        <f>IF(AB26="",0,VLOOKUP(AB26,Pointage[#All],2,FALSE)*AC$17)</f>
        <v>0</v>
      </c>
      <c r="AD26" s="24"/>
      <c r="AE26" s="15" t="str">
        <f t="shared" si="77"/>
        <v/>
      </c>
      <c r="AF26" s="15">
        <f>IF(AE26="",0,VLOOKUP(AE26,Pointage[#All],2,FALSE)*AF$17)</f>
        <v>0</v>
      </c>
      <c r="AG26" s="16">
        <f t="shared" si="78"/>
        <v>0</v>
      </c>
      <c r="AH26" s="20"/>
      <c r="AI26" s="15" t="str">
        <f t="shared" si="79"/>
        <v/>
      </c>
      <c r="AJ26" s="15">
        <f>IF(AI26="",0,VLOOKUP(AI26,Pointage[#All],2,FALSE)*AJ$17)</f>
        <v>0</v>
      </c>
      <c r="AK26" s="24"/>
      <c r="AL26" s="15" t="str">
        <f t="shared" si="80"/>
        <v/>
      </c>
      <c r="AM26" s="15">
        <f>IF(AL26="",0,VLOOKUP(AL26,Pointage[#All],2,FALSE)*AM$17)</f>
        <v>0</v>
      </c>
      <c r="AN26" s="24"/>
      <c r="AO26" s="15" t="str">
        <f t="shared" si="81"/>
        <v/>
      </c>
      <c r="AP26" s="15">
        <f>IF(AO26="",0,VLOOKUP(AO26,Pointage[#All],2,FALSE)*AP$17)</f>
        <v>0</v>
      </c>
      <c r="AQ26" s="24"/>
      <c r="AR26" s="15" t="str">
        <f t="shared" si="82"/>
        <v/>
      </c>
      <c r="AS26" s="15">
        <f>IF(AR26="",0,VLOOKUP(AR26,Pointage[#All],2,FALSE)*AS$17)</f>
        <v>0</v>
      </c>
      <c r="AT26" s="16">
        <f t="shared" si="83"/>
        <v>0</v>
      </c>
      <c r="AU26" s="20"/>
      <c r="AV26" s="15" t="str">
        <f t="shared" si="84"/>
        <v/>
      </c>
      <c r="AW26" s="15">
        <f>IF(AV26="",0,VLOOKUP(AV26,Pointage[#All],2,FALSE)*AW$17)</f>
        <v>0</v>
      </c>
      <c r="AX26" s="24"/>
      <c r="AY26" s="15" t="str">
        <f t="shared" si="85"/>
        <v/>
      </c>
      <c r="AZ26" s="15">
        <f>IF(AY26="",0,VLOOKUP(AY26,Pointage[#All],2,FALSE)*AZ$17)</f>
        <v>0</v>
      </c>
      <c r="BA26" s="24"/>
      <c r="BB26" s="15" t="str">
        <f t="shared" si="86"/>
        <v/>
      </c>
      <c r="BC26" s="15">
        <f>IF(BB26="",0,VLOOKUP(BB26,Pointage[#All],2,FALSE)*BC$17)</f>
        <v>0</v>
      </c>
      <c r="BD26" s="24"/>
      <c r="BE26" s="15" t="str">
        <f t="shared" si="87"/>
        <v/>
      </c>
      <c r="BF26" s="15">
        <f>IF(BE26="",0,VLOOKUP(BE26,Pointage[#All],2,FALSE)*BF$17)</f>
        <v>0</v>
      </c>
      <c r="BG26" s="16">
        <f t="shared" si="88"/>
        <v>0</v>
      </c>
      <c r="BH26" s="20"/>
      <c r="BI26" s="15" t="str">
        <f t="shared" si="89"/>
        <v/>
      </c>
      <c r="BJ26" s="15">
        <f>IF(BI26="",0,VLOOKUP(BI26,Pointage[#All],2,FALSE)*BJ$17)</f>
        <v>0</v>
      </c>
      <c r="BK26" s="24"/>
      <c r="BL26" s="15" t="str">
        <f t="shared" si="90"/>
        <v/>
      </c>
      <c r="BM26" s="15">
        <f>IF(BL26="",0,VLOOKUP(BL26,Pointage[#All],2,FALSE)*BM$17)</f>
        <v>0</v>
      </c>
      <c r="BN26" s="24"/>
      <c r="BO26" s="15" t="str">
        <f t="shared" si="91"/>
        <v/>
      </c>
      <c r="BP26" s="15">
        <f>IF(BO26="",0,VLOOKUP(BO26,Pointage[#All],2,FALSE)*BP$17)</f>
        <v>0</v>
      </c>
      <c r="BQ26" s="24"/>
      <c r="BR26" s="15" t="str">
        <f t="shared" si="92"/>
        <v/>
      </c>
      <c r="BS26" s="15">
        <f>IF(BR26="",0,VLOOKUP(BR26,Pointage[#All],2,FALSE)*BS$17)</f>
        <v>0</v>
      </c>
      <c r="BT26" s="16">
        <f t="shared" si="93"/>
        <v>0</v>
      </c>
      <c r="BU26" s="20">
        <v>64.614999999999995</v>
      </c>
      <c r="BV26" s="15">
        <f t="shared" si="94"/>
        <v>1</v>
      </c>
      <c r="BW26" s="15">
        <f>IF(BV26="",0,VLOOKUP(BV26,Pointage[#All],2,FALSE)*BW$17)</f>
        <v>24</v>
      </c>
      <c r="BX26" s="24">
        <v>65</v>
      </c>
      <c r="BY26" s="15">
        <f t="shared" si="95"/>
        <v>2</v>
      </c>
      <c r="BZ26" s="15">
        <f>IF(BY26="",0,VLOOKUP(BY26,Pointage[#All],2,FALSE)*BZ$17)</f>
        <v>70</v>
      </c>
      <c r="CA26" s="24">
        <v>60.8</v>
      </c>
      <c r="CB26" s="15">
        <f t="shared" si="96"/>
        <v>12</v>
      </c>
      <c r="CC26" s="15">
        <f>IF(CB26="",0,VLOOKUP(CB26,Pointage[#All],2,FALSE)*CC$17)</f>
        <v>0</v>
      </c>
      <c r="CD26" s="24"/>
      <c r="CE26" s="15" t="str">
        <f t="shared" si="97"/>
        <v/>
      </c>
      <c r="CF26" s="15">
        <f>IF(CE26="",0,VLOOKUP(CE26,Pointage[#All],2,FALSE)*CF$17)</f>
        <v>0</v>
      </c>
      <c r="CG26" s="16">
        <f t="shared" si="98"/>
        <v>87.5</v>
      </c>
      <c r="CH26" s="17">
        <f t="shared" si="99"/>
        <v>0</v>
      </c>
      <c r="CI26" s="36"/>
      <c r="CJ26" s="52">
        <f t="shared" si="100"/>
        <v>190.41500000000002</v>
      </c>
    </row>
    <row r="27" spans="1:88" ht="14.55" customHeight="1" x14ac:dyDescent="0.35">
      <c r="A27" s="20">
        <v>1450</v>
      </c>
      <c r="B27" s="19" t="s">
        <v>57</v>
      </c>
      <c r="C27" s="19" t="s">
        <v>58</v>
      </c>
      <c r="D27" s="14">
        <f t="shared" si="65"/>
        <v>356.75</v>
      </c>
      <c r="E27" s="15">
        <f t="shared" si="66"/>
        <v>3</v>
      </c>
      <c r="F27" s="15">
        <f t="shared" si="67"/>
        <v>5</v>
      </c>
      <c r="G27" s="15" t="str">
        <f t="shared" si="68"/>
        <v>Bronze</v>
      </c>
      <c r="H27" s="20">
        <v>63.654000000000003</v>
      </c>
      <c r="I27" s="15">
        <f t="shared" si="69"/>
        <v>6</v>
      </c>
      <c r="J27" s="15">
        <f>IF(I27="",0,VLOOKUP(I27,Pointage[#All],2,FALSE)*J$17)</f>
        <v>8</v>
      </c>
      <c r="K27" s="24">
        <v>64.31</v>
      </c>
      <c r="L27" s="15">
        <f t="shared" si="70"/>
        <v>3</v>
      </c>
      <c r="M27" s="15">
        <f>IF(L27="",0,VLOOKUP(L27,Pointage[#All],2,FALSE)*M$17)</f>
        <v>36</v>
      </c>
      <c r="N27" s="24"/>
      <c r="O27" s="15" t="str">
        <f t="shared" si="71"/>
        <v/>
      </c>
      <c r="P27" s="15">
        <f>IF(O27="",0,VLOOKUP(O27,Pointage[#All],2,FALSE)*P$17)</f>
        <v>0</v>
      </c>
      <c r="Q27" s="24">
        <v>60.441000000000003</v>
      </c>
      <c r="R27" s="15">
        <f t="shared" si="72"/>
        <v>6</v>
      </c>
      <c r="S27" s="15">
        <f>IF(R27="",0,VLOOKUP(R27,Pointage[#All],2,FALSE)*S$17)</f>
        <v>9</v>
      </c>
      <c r="T27" s="16">
        <f t="shared" si="73"/>
        <v>53</v>
      </c>
      <c r="U27" s="20">
        <v>69.808000000000007</v>
      </c>
      <c r="V27" s="15">
        <f t="shared" si="74"/>
        <v>1</v>
      </c>
      <c r="W27" s="15">
        <f>IF(V27="",0,VLOOKUP(V27,Pointage[#All],2,FALSE)*W$17)</f>
        <v>66</v>
      </c>
      <c r="X27" s="24">
        <v>69.31</v>
      </c>
      <c r="Y27" s="15">
        <f t="shared" si="75"/>
        <v>3</v>
      </c>
      <c r="Z27" s="15">
        <f>IF(Y27="",0,VLOOKUP(Y27,Pointage[#All],2,FALSE)*Z$17)</f>
        <v>44</v>
      </c>
      <c r="AA27" s="24"/>
      <c r="AB27" s="15" t="str">
        <f t="shared" si="76"/>
        <v/>
      </c>
      <c r="AC27" s="15">
        <f>IF(AB27="",0,VLOOKUP(AB27,Pointage[#All],2,FALSE)*AC$17)</f>
        <v>0</v>
      </c>
      <c r="AD27" s="24">
        <v>70.147000000000006</v>
      </c>
      <c r="AE27" s="15">
        <f t="shared" si="77"/>
        <v>4</v>
      </c>
      <c r="AF27" s="15">
        <f>IF(AE27="",0,VLOOKUP(AE27,Pointage[#All],2,FALSE)*AF$17)</f>
        <v>36</v>
      </c>
      <c r="AG27" s="16">
        <f t="shared" si="78"/>
        <v>146</v>
      </c>
      <c r="AH27" s="20">
        <v>67.5</v>
      </c>
      <c r="AI27" s="15">
        <f t="shared" si="79"/>
        <v>3</v>
      </c>
      <c r="AJ27" s="15">
        <f>IF(AI27="",0,VLOOKUP(AI27,Pointage[#All],2,FALSE)*AJ$17)</f>
        <v>16</v>
      </c>
      <c r="AK27" s="24">
        <v>67.760000000000005</v>
      </c>
      <c r="AL27" s="15">
        <f t="shared" si="80"/>
        <v>1</v>
      </c>
      <c r="AM27" s="15">
        <f>IF(AL27="",0,VLOOKUP(AL27,Pointage[#All],2,FALSE)*AM$17)</f>
        <v>24</v>
      </c>
      <c r="AN27" s="24"/>
      <c r="AO27" s="15" t="str">
        <f t="shared" si="81"/>
        <v/>
      </c>
      <c r="AP27" s="15">
        <f>IF(AO27="",0,VLOOKUP(AO27,Pointage[#All],2,FALSE)*AP$17)</f>
        <v>0</v>
      </c>
      <c r="AQ27" s="24">
        <v>65.38</v>
      </c>
      <c r="AR27" s="15">
        <f t="shared" si="82"/>
        <v>4</v>
      </c>
      <c r="AS27" s="15">
        <f>IF(AR27="",0,VLOOKUP(AR27,Pointage[#All],2,FALSE)*AS$17)</f>
        <v>18</v>
      </c>
      <c r="AT27" s="16">
        <f t="shared" si="83"/>
        <v>42</v>
      </c>
      <c r="AU27" s="20"/>
      <c r="AV27" s="15" t="str">
        <f t="shared" si="84"/>
        <v/>
      </c>
      <c r="AW27" s="15">
        <f>IF(AV27="",0,VLOOKUP(AV27,Pointage[#All],2,FALSE)*AW$17)</f>
        <v>0</v>
      </c>
      <c r="AX27" s="24">
        <v>70.69</v>
      </c>
      <c r="AY27" s="15">
        <f t="shared" si="85"/>
        <v>2</v>
      </c>
      <c r="AZ27" s="15">
        <f>IF(AY27="",0,VLOOKUP(AY27,Pointage[#All],2,FALSE)*AZ$17)</f>
        <v>35</v>
      </c>
      <c r="BA27" s="24">
        <v>66.599999999999994</v>
      </c>
      <c r="BB27" s="15">
        <f t="shared" si="86"/>
        <v>1</v>
      </c>
      <c r="BC27" s="15">
        <f>IF(BB27="",0,VLOOKUP(BB27,Pointage[#All],2,FALSE)*BC$17)</f>
        <v>30</v>
      </c>
      <c r="BD27" s="24">
        <v>70</v>
      </c>
      <c r="BE27" s="15">
        <f t="shared" si="87"/>
        <v>3</v>
      </c>
      <c r="BF27" s="15">
        <f>IF(BE27="",0,VLOOKUP(BE27,Pointage[#All],2,FALSE)*BF$17)</f>
        <v>32</v>
      </c>
      <c r="BG27" s="16">
        <f t="shared" si="88"/>
        <v>97</v>
      </c>
      <c r="BH27" s="20"/>
      <c r="BI27" s="15" t="str">
        <f t="shared" si="89"/>
        <v/>
      </c>
      <c r="BJ27" s="15">
        <f>IF(BI27="",0,VLOOKUP(BI27,Pointage[#All],2,FALSE)*BJ$17)</f>
        <v>0</v>
      </c>
      <c r="BK27" s="24"/>
      <c r="BL27" s="15" t="str">
        <f t="shared" si="90"/>
        <v/>
      </c>
      <c r="BM27" s="15">
        <f>IF(BL27="",0,VLOOKUP(BL27,Pointage[#All],2,FALSE)*BM$17)</f>
        <v>0</v>
      </c>
      <c r="BN27" s="24"/>
      <c r="BO27" s="15" t="str">
        <f t="shared" si="91"/>
        <v/>
      </c>
      <c r="BP27" s="15">
        <f>IF(BO27="",0,VLOOKUP(BO27,Pointage[#All],2,FALSE)*BP$17)</f>
        <v>0</v>
      </c>
      <c r="BQ27" s="24"/>
      <c r="BR27" s="15" t="str">
        <f t="shared" si="92"/>
        <v/>
      </c>
      <c r="BS27" s="15">
        <f>IF(BR27="",0,VLOOKUP(BR27,Pointage[#All],2,FALSE)*BS$17)</f>
        <v>0</v>
      </c>
      <c r="BT27" s="16">
        <f t="shared" si="93"/>
        <v>0</v>
      </c>
      <c r="BU27" s="20"/>
      <c r="BV27" s="15" t="str">
        <f t="shared" si="94"/>
        <v/>
      </c>
      <c r="BW27" s="15">
        <f>IF(BV27="",0,VLOOKUP(BV27,Pointage[#All],2,FALSE)*BW$17)</f>
        <v>0</v>
      </c>
      <c r="BX27" s="24">
        <v>58.621000000000002</v>
      </c>
      <c r="BY27" s="15">
        <f t="shared" si="95"/>
        <v>12</v>
      </c>
      <c r="BZ27" s="15">
        <f>IF(BY27="",0,VLOOKUP(BY27,Pointage[#All],2,FALSE)*BZ$17)</f>
        <v>0</v>
      </c>
      <c r="CA27" s="24">
        <v>63.2</v>
      </c>
      <c r="CB27" s="15">
        <f t="shared" si="96"/>
        <v>7</v>
      </c>
      <c r="CC27" s="15">
        <f>IF(CB27="",0,VLOOKUP(CB27,Pointage[#All],2,FALSE)*CC$17)</f>
        <v>0</v>
      </c>
      <c r="CD27" s="24">
        <v>67.5</v>
      </c>
      <c r="CE27" s="15">
        <f t="shared" si="97"/>
        <v>6</v>
      </c>
      <c r="CF27" s="15">
        <f>IF(CE27="",0,VLOOKUP(CE27,Pointage[#All],2,FALSE)*CF$17)</f>
        <v>15</v>
      </c>
      <c r="CG27" s="16">
        <f t="shared" si="98"/>
        <v>18.75</v>
      </c>
      <c r="CH27" s="17">
        <f t="shared" si="99"/>
        <v>113.75</v>
      </c>
      <c r="CI27" s="41"/>
      <c r="CJ27" s="52">
        <f t="shared" si="100"/>
        <v>189.321</v>
      </c>
    </row>
    <row r="28" spans="1:88" ht="14.55" customHeight="1" x14ac:dyDescent="0.3">
      <c r="A28" s="20"/>
      <c r="B28" s="19" t="s">
        <v>79</v>
      </c>
      <c r="C28" s="19" t="s">
        <v>80</v>
      </c>
      <c r="D28" s="14">
        <f t="shared" si="65"/>
        <v>137</v>
      </c>
      <c r="E28" s="15">
        <f t="shared" si="66"/>
        <v>8</v>
      </c>
      <c r="F28" s="15" t="str">
        <f t="shared" si="67"/>
        <v/>
      </c>
      <c r="G28" s="15" t="str">
        <f t="shared" si="68"/>
        <v/>
      </c>
      <c r="H28" s="20">
        <v>60</v>
      </c>
      <c r="I28" s="15">
        <f t="shared" si="69"/>
        <v>8</v>
      </c>
      <c r="J28" s="15">
        <f>IF(I28="",0,VLOOKUP(I28,Pointage[#All],2,FALSE)*J$17)</f>
        <v>0</v>
      </c>
      <c r="K28" s="24">
        <v>60.344999999999999</v>
      </c>
      <c r="L28" s="15">
        <f t="shared" si="70"/>
        <v>8</v>
      </c>
      <c r="M28" s="15">
        <f>IF(L28="",0,VLOOKUP(L28,Pointage[#All],2,FALSE)*M$17)</f>
        <v>0</v>
      </c>
      <c r="N28" s="24"/>
      <c r="O28" s="15" t="str">
        <f t="shared" si="71"/>
        <v/>
      </c>
      <c r="P28" s="15" t="s">
        <v>179</v>
      </c>
      <c r="Q28" s="24"/>
      <c r="R28" s="15" t="str">
        <f t="shared" si="72"/>
        <v/>
      </c>
      <c r="S28" s="15">
        <f>IF(R28="",0,VLOOKUP(R28,Pointage[#All],2,FALSE)*S$17)</f>
        <v>0</v>
      </c>
      <c r="T28" s="16">
        <f t="shared" si="73"/>
        <v>0</v>
      </c>
      <c r="U28" s="20">
        <v>60.759</v>
      </c>
      <c r="V28" s="15">
        <f t="shared" si="74"/>
        <v>7</v>
      </c>
      <c r="W28" s="15">
        <f>IF(V28="",0,VLOOKUP(V28,Pointage[#All],2,FALSE)*W$17)</f>
        <v>0</v>
      </c>
      <c r="X28" s="24">
        <v>60.344999999999999</v>
      </c>
      <c r="Y28" s="15">
        <f t="shared" si="75"/>
        <v>9</v>
      </c>
      <c r="Z28" s="15">
        <f>IF(Y28="",0,VLOOKUP(Y28,Pointage[#All],2,FALSE)*Z$17)</f>
        <v>0</v>
      </c>
      <c r="AA28" s="24">
        <v>60.6</v>
      </c>
      <c r="AB28" s="15">
        <f t="shared" si="76"/>
        <v>2</v>
      </c>
      <c r="AC28" s="15">
        <f>IF(AB28="",0,VLOOKUP(AB28,Pointage[#All],2,FALSE)*AC$17)</f>
        <v>10</v>
      </c>
      <c r="AD28" s="24"/>
      <c r="AE28" s="15" t="str">
        <f t="shared" si="77"/>
        <v/>
      </c>
      <c r="AF28" s="15">
        <f>IF(AE28="",0,VLOOKUP(AE28,Pointage[#All],2,FALSE)*AF$17)</f>
        <v>0</v>
      </c>
      <c r="AG28" s="16">
        <f t="shared" si="78"/>
        <v>0</v>
      </c>
      <c r="AH28" s="20"/>
      <c r="AI28" s="15" t="str">
        <f t="shared" si="79"/>
        <v/>
      </c>
      <c r="AJ28" s="15">
        <f>IF(AI28="",0,VLOOKUP(AI28,Pointage[#All],2,FALSE)*AJ$17)</f>
        <v>0</v>
      </c>
      <c r="AK28" s="24"/>
      <c r="AL28" s="15" t="str">
        <f t="shared" si="80"/>
        <v/>
      </c>
      <c r="AM28" s="15">
        <f>IF(AL28="",0,VLOOKUP(AL28,Pointage[#All],2,FALSE)*AM$17)</f>
        <v>0</v>
      </c>
      <c r="AN28" s="24"/>
      <c r="AO28" s="15" t="str">
        <f t="shared" si="81"/>
        <v/>
      </c>
      <c r="AP28" s="15">
        <f>IF(AO28="",0,VLOOKUP(AO28,Pointage[#All],2,FALSE)*AP$17)</f>
        <v>0</v>
      </c>
      <c r="AQ28" s="24"/>
      <c r="AR28" s="15" t="str">
        <f t="shared" si="82"/>
        <v/>
      </c>
      <c r="AS28" s="15">
        <f>IF(AR28="",0,VLOOKUP(AR28,Pointage[#All],2,FALSE)*AS$17)</f>
        <v>0</v>
      </c>
      <c r="AT28" s="16">
        <f t="shared" si="83"/>
        <v>0</v>
      </c>
      <c r="AU28" s="20">
        <v>65.576999999999998</v>
      </c>
      <c r="AV28" s="15">
        <f t="shared" si="84"/>
        <v>1</v>
      </c>
      <c r="AW28" s="15">
        <f>IF(AV28="",0,VLOOKUP(AV28,Pointage[#All],2,FALSE)*AW$17)</f>
        <v>18</v>
      </c>
      <c r="AX28" s="24">
        <v>71.206999999999994</v>
      </c>
      <c r="AY28" s="15">
        <f t="shared" si="85"/>
        <v>1</v>
      </c>
      <c r="AZ28" s="15">
        <f>IF(AY28="",0,VLOOKUP(AY28,Pointage[#All],2,FALSE)*AZ$17)</f>
        <v>42</v>
      </c>
      <c r="BA28" s="24">
        <v>64.599999999999994</v>
      </c>
      <c r="BB28" s="15">
        <f t="shared" si="86"/>
        <v>2</v>
      </c>
      <c r="BC28" s="15">
        <f>IF(BB28="",0,VLOOKUP(BB28,Pointage[#All],2,FALSE)*BC$17)</f>
        <v>25</v>
      </c>
      <c r="BD28" s="24"/>
      <c r="BE28" s="15" t="str">
        <f t="shared" si="87"/>
        <v/>
      </c>
      <c r="BF28" s="15">
        <f>IF(BE28="",0,VLOOKUP(BE28,Pointage[#All],2,FALSE)*BF$17)</f>
        <v>0</v>
      </c>
      <c r="BG28" s="16">
        <f t="shared" si="88"/>
        <v>67</v>
      </c>
      <c r="BH28" s="20"/>
      <c r="BI28" s="15" t="str">
        <f t="shared" si="89"/>
        <v/>
      </c>
      <c r="BJ28" s="15">
        <f>IF(BI28="",0,VLOOKUP(BI28,Pointage[#All],2,FALSE)*BJ$17)</f>
        <v>0</v>
      </c>
      <c r="BK28" s="24"/>
      <c r="BL28" s="15" t="str">
        <f t="shared" si="90"/>
        <v/>
      </c>
      <c r="BM28" s="15">
        <f>IF(BL28="",0,VLOOKUP(BL28,Pointage[#All],2,FALSE)*BM$17)</f>
        <v>0</v>
      </c>
      <c r="BN28" s="24"/>
      <c r="BO28" s="15" t="str">
        <f t="shared" si="91"/>
        <v/>
      </c>
      <c r="BP28" s="15">
        <f>IF(BO28="",0,VLOOKUP(BO28,Pointage[#All],2,FALSE)*BP$17)</f>
        <v>0</v>
      </c>
      <c r="BQ28" s="24"/>
      <c r="BR28" s="15" t="str">
        <f t="shared" si="92"/>
        <v/>
      </c>
      <c r="BS28" s="15">
        <f>IF(BR28="",0,VLOOKUP(BR28,Pointage[#All],2,FALSE)*BS$17)</f>
        <v>0</v>
      </c>
      <c r="BT28" s="16">
        <f t="shared" si="93"/>
        <v>0</v>
      </c>
      <c r="BU28" s="20">
        <v>63.268999999999998</v>
      </c>
      <c r="BV28" s="15">
        <f t="shared" si="94"/>
        <v>2</v>
      </c>
      <c r="BW28" s="15">
        <f>IF(BV28="",0,VLOOKUP(BV28,Pointage[#All],2,FALSE)*BW$17)</f>
        <v>20</v>
      </c>
      <c r="BX28" s="24">
        <v>64.483000000000004</v>
      </c>
      <c r="BY28" s="15">
        <f t="shared" si="95"/>
        <v>3</v>
      </c>
      <c r="BZ28" s="15">
        <f>IF(BY28="",0,VLOOKUP(BY28,Pointage[#All],2,FALSE)*BZ$17)</f>
        <v>56</v>
      </c>
      <c r="CA28" s="24">
        <v>61.2</v>
      </c>
      <c r="CB28" s="15">
        <f t="shared" si="96"/>
        <v>11</v>
      </c>
      <c r="CC28" s="15">
        <f>IF(CB28="",0,VLOOKUP(CB28,Pointage[#All],2,FALSE)*CC$17)</f>
        <v>0</v>
      </c>
      <c r="CD28" s="24"/>
      <c r="CE28" s="15" t="str">
        <f t="shared" si="97"/>
        <v/>
      </c>
      <c r="CF28" s="15">
        <f>IF(CE28="",0,VLOOKUP(CE28,Pointage[#All],2,FALSE)*CF$17)</f>
        <v>0</v>
      </c>
      <c r="CG28" s="16">
        <f t="shared" si="98"/>
        <v>70</v>
      </c>
      <c r="CH28" s="17">
        <f t="shared" si="99"/>
        <v>0</v>
      </c>
      <c r="CI28" s="36"/>
      <c r="CJ28" s="52">
        <f t="shared" si="100"/>
        <v>188.952</v>
      </c>
    </row>
    <row r="29" spans="1:88" ht="14.55" customHeight="1" x14ac:dyDescent="0.3">
      <c r="A29" s="20">
        <v>1440</v>
      </c>
      <c r="B29" s="19" t="s">
        <v>61</v>
      </c>
      <c r="C29" s="19" t="s">
        <v>62</v>
      </c>
      <c r="D29" s="14">
        <f t="shared" si="65"/>
        <v>112</v>
      </c>
      <c r="E29" s="15">
        <f t="shared" si="66"/>
        <v>10</v>
      </c>
      <c r="F29" s="15">
        <f t="shared" si="67"/>
        <v>6</v>
      </c>
      <c r="G29" s="15" t="str">
        <f t="shared" si="68"/>
        <v/>
      </c>
      <c r="H29" s="20">
        <v>63.268999999999998</v>
      </c>
      <c r="I29" s="15">
        <f t="shared" si="69"/>
        <v>7</v>
      </c>
      <c r="J29" s="15">
        <f>IF(I29="",0,VLOOKUP(I29,Pointage[#All],2,FALSE)*J$17)</f>
        <v>0</v>
      </c>
      <c r="K29" s="24">
        <v>61.378999999999998</v>
      </c>
      <c r="L29" s="15">
        <f t="shared" si="70"/>
        <v>7</v>
      </c>
      <c r="M29" s="15">
        <f>IF(L29="",0,VLOOKUP(L29,Pointage[#All],2,FALSE)*M$17)</f>
        <v>0</v>
      </c>
      <c r="N29" s="24"/>
      <c r="O29" s="15" t="str">
        <f t="shared" si="71"/>
        <v/>
      </c>
      <c r="P29" s="15">
        <f>IF(O29="",0,VLOOKUP(O29,Pointage[#All],2,FALSE)*P$17)</f>
        <v>0</v>
      </c>
      <c r="Q29" s="24">
        <v>57.161999999999999</v>
      </c>
      <c r="R29" s="15">
        <f t="shared" si="72"/>
        <v>8</v>
      </c>
      <c r="S29" s="15">
        <f>IF(R29="",0,VLOOKUP(R29,Pointage[#All],2,FALSE)*S$17)</f>
        <v>0</v>
      </c>
      <c r="T29" s="16">
        <f t="shared" si="73"/>
        <v>0</v>
      </c>
      <c r="U29" s="20">
        <v>58.845999999999997</v>
      </c>
      <c r="V29" s="15">
        <f t="shared" si="74"/>
        <v>9</v>
      </c>
      <c r="W29" s="15">
        <f>IF(V29="",0,VLOOKUP(V29,Pointage[#All],2,FALSE)*W$17)</f>
        <v>0</v>
      </c>
      <c r="X29" s="24">
        <v>62.241</v>
      </c>
      <c r="Y29" s="15">
        <f t="shared" si="75"/>
        <v>8</v>
      </c>
      <c r="Z29" s="15">
        <f>IF(Y29="",0,VLOOKUP(Y29,Pointage[#All],2,FALSE)*Z$17)</f>
        <v>0</v>
      </c>
      <c r="AA29" s="24"/>
      <c r="AB29" s="15" t="str">
        <f t="shared" si="76"/>
        <v/>
      </c>
      <c r="AC29" s="15">
        <f>IF(AB29="",0,VLOOKUP(AB29,Pointage[#All],2,FALSE)*AC$17)</f>
        <v>0</v>
      </c>
      <c r="AD29" s="24">
        <v>55.293999999999997</v>
      </c>
      <c r="AE29" s="15">
        <f t="shared" si="77"/>
        <v>12</v>
      </c>
      <c r="AF29" s="15">
        <f>IF(AE29="",0,VLOOKUP(AE29,Pointage[#All],2,FALSE)*AF$17)</f>
        <v>0</v>
      </c>
      <c r="AG29" s="16">
        <f t="shared" si="78"/>
        <v>0</v>
      </c>
      <c r="AH29" s="20">
        <v>69.8</v>
      </c>
      <c r="AI29" s="15">
        <f t="shared" si="79"/>
        <v>1</v>
      </c>
      <c r="AJ29" s="15">
        <f>IF(AI29="",0,VLOOKUP(AI29,Pointage[#All],2,FALSE)*AJ$17)</f>
        <v>24</v>
      </c>
      <c r="AK29" s="24">
        <v>67.06</v>
      </c>
      <c r="AL29" s="15">
        <f t="shared" si="80"/>
        <v>2</v>
      </c>
      <c r="AM29" s="15">
        <f>IF(AL29="",0,VLOOKUP(AL29,Pointage[#All],2,FALSE)*AM$17)</f>
        <v>20</v>
      </c>
      <c r="AN29" s="24"/>
      <c r="AO29" s="15" t="str">
        <f t="shared" si="81"/>
        <v/>
      </c>
      <c r="AP29" s="15">
        <f>IF(AO29="",0,VLOOKUP(AO29,Pointage[#All],2,FALSE)*AP$17)</f>
        <v>0</v>
      </c>
      <c r="AQ29" s="24">
        <v>67.14</v>
      </c>
      <c r="AR29" s="15">
        <f t="shared" si="82"/>
        <v>2</v>
      </c>
      <c r="AS29" s="15">
        <f>IF(AR29="",0,VLOOKUP(AR29,Pointage[#All],2,FALSE)*AS$17)</f>
        <v>30</v>
      </c>
      <c r="AT29" s="16">
        <f t="shared" si="83"/>
        <v>50</v>
      </c>
      <c r="AU29" s="20">
        <v>62.692</v>
      </c>
      <c r="AV29" s="15">
        <f t="shared" si="84"/>
        <v>3</v>
      </c>
      <c r="AW29" s="15">
        <f>IF(AV29="",0,VLOOKUP(AV29,Pointage[#All],2,FALSE)*AW$17)</f>
        <v>12</v>
      </c>
      <c r="AX29" s="24">
        <v>62.759</v>
      </c>
      <c r="AY29" s="15">
        <f t="shared" si="85"/>
        <v>5</v>
      </c>
      <c r="AZ29" s="15">
        <f>IF(AY29="",0,VLOOKUP(AY29,Pointage[#All],2,FALSE)*AZ$17)</f>
        <v>14</v>
      </c>
      <c r="BA29" s="24"/>
      <c r="BB29" s="15" t="str">
        <f t="shared" si="86"/>
        <v/>
      </c>
      <c r="BC29" s="15">
        <f>IF(BB29="",0,VLOOKUP(BB29,Pointage[#All],2,FALSE)*BC$17)</f>
        <v>0</v>
      </c>
      <c r="BD29" s="24">
        <v>76.471000000000004</v>
      </c>
      <c r="BE29" s="15">
        <f t="shared" si="87"/>
        <v>1</v>
      </c>
      <c r="BF29" s="15">
        <f>IF(BE29="",0,VLOOKUP(BE29,Pointage[#All],2,FALSE)*BF$17)</f>
        <v>48</v>
      </c>
      <c r="BG29" s="16">
        <f t="shared" si="88"/>
        <v>62</v>
      </c>
      <c r="BH29" s="20"/>
      <c r="BI29" s="15" t="str">
        <f t="shared" si="89"/>
        <v/>
      </c>
      <c r="BJ29" s="15">
        <f>IF(BI29="",0,VLOOKUP(BI29,Pointage[#All],2,FALSE)*BJ$17)</f>
        <v>0</v>
      </c>
      <c r="BK29" s="24"/>
      <c r="BL29" s="15" t="str">
        <f t="shared" si="90"/>
        <v/>
      </c>
      <c r="BM29" s="15">
        <f>IF(BL29="",0,VLOOKUP(BL29,Pointage[#All],2,FALSE)*BM$17)</f>
        <v>0</v>
      </c>
      <c r="BN29" s="24"/>
      <c r="BO29" s="15" t="str">
        <f t="shared" si="91"/>
        <v/>
      </c>
      <c r="BP29" s="15">
        <f>IF(BO29="",0,VLOOKUP(BO29,Pointage[#All],2,FALSE)*BP$17)</f>
        <v>0</v>
      </c>
      <c r="BQ29" s="24"/>
      <c r="BR29" s="15" t="str">
        <f t="shared" si="92"/>
        <v/>
      </c>
      <c r="BS29" s="15">
        <f>IF(BR29="",0,VLOOKUP(BR29,Pointage[#All],2,FALSE)*BS$17)</f>
        <v>0</v>
      </c>
      <c r="BT29" s="16">
        <f t="shared" si="93"/>
        <v>0</v>
      </c>
      <c r="BU29" s="20"/>
      <c r="BV29" s="15" t="str">
        <f t="shared" si="94"/>
        <v/>
      </c>
      <c r="BW29" s="15">
        <f>IF(BV29="",0,VLOOKUP(BV29,Pointage[#All],2,FALSE)*BW$17)</f>
        <v>0</v>
      </c>
      <c r="BX29" s="24">
        <v>58.276000000000003</v>
      </c>
      <c r="BY29" s="15">
        <f t="shared" si="95"/>
        <v>13</v>
      </c>
      <c r="BZ29" s="15">
        <f>IF(BY29="",0,VLOOKUP(BY29,Pointage[#All],2,FALSE)*BZ$17)</f>
        <v>0</v>
      </c>
      <c r="CA29" s="24">
        <v>62.6</v>
      </c>
      <c r="CB29" s="15">
        <f t="shared" si="96"/>
        <v>10</v>
      </c>
      <c r="CC29" s="15">
        <f>IF(CB29="",0,VLOOKUP(CB29,Pointage[#All],2,FALSE)*CC$17)</f>
        <v>0</v>
      </c>
      <c r="CD29" s="24">
        <v>66.617999999999995</v>
      </c>
      <c r="CE29" s="15">
        <f t="shared" si="97"/>
        <v>7</v>
      </c>
      <c r="CF29" s="15">
        <f>IF(CE29="",0,VLOOKUP(CE29,Pointage[#All],2,FALSE)*CF$17)</f>
        <v>0</v>
      </c>
      <c r="CG29" s="16">
        <f t="shared" si="98"/>
        <v>0</v>
      </c>
      <c r="CH29" s="17">
        <f t="shared" si="99"/>
        <v>78</v>
      </c>
      <c r="CI29" s="36"/>
      <c r="CJ29" s="52">
        <f t="shared" si="100"/>
        <v>187.494</v>
      </c>
    </row>
    <row r="30" spans="1:88" ht="14.55" customHeight="1" x14ac:dyDescent="0.3">
      <c r="A30" s="20">
        <v>1477</v>
      </c>
      <c r="B30" s="19" t="s">
        <v>208</v>
      </c>
      <c r="C30" s="19" t="s">
        <v>209</v>
      </c>
      <c r="D30" s="14">
        <f t="shared" si="65"/>
        <v>0</v>
      </c>
      <c r="E30" s="15" t="str">
        <f t="shared" si="66"/>
        <v/>
      </c>
      <c r="F30" s="15" t="str">
        <f t="shared" si="67"/>
        <v/>
      </c>
      <c r="G30" s="15" t="str">
        <f t="shared" si="68"/>
        <v/>
      </c>
      <c r="H30" s="20"/>
      <c r="I30" s="15" t="str">
        <f t="shared" si="69"/>
        <v/>
      </c>
      <c r="J30" s="15">
        <f>IF(I30="",0,VLOOKUP(I30,Pointage[#All],2,FALSE)*J$17)</f>
        <v>0</v>
      </c>
      <c r="K30" s="24"/>
      <c r="L30" s="15" t="str">
        <f t="shared" si="70"/>
        <v/>
      </c>
      <c r="M30" s="15">
        <f>IF(L30="",0,VLOOKUP(L30,Pointage[#All],2,FALSE)*M$17)</f>
        <v>0</v>
      </c>
      <c r="N30" s="24"/>
      <c r="O30" s="15" t="str">
        <f t="shared" si="71"/>
        <v/>
      </c>
      <c r="P30" s="15">
        <f>IF(O30="",0,VLOOKUP(O30,Pointage[#All],2,FALSE)*P$17)</f>
        <v>0</v>
      </c>
      <c r="Q30" s="24"/>
      <c r="R30" s="15" t="str">
        <f t="shared" si="72"/>
        <v/>
      </c>
      <c r="S30" s="15">
        <f>IF(R30="",0,VLOOKUP(R30,Pointage[#All],2,FALSE)*S$17)</f>
        <v>0</v>
      </c>
      <c r="T30" s="16">
        <f t="shared" si="73"/>
        <v>0</v>
      </c>
      <c r="U30" s="20"/>
      <c r="V30" s="15" t="str">
        <f t="shared" si="74"/>
        <v/>
      </c>
      <c r="W30" s="15">
        <f>IF(V30="",0,VLOOKUP(V30,Pointage[#All],2,FALSE)*W$17)</f>
        <v>0</v>
      </c>
      <c r="X30" s="24"/>
      <c r="Y30" s="15" t="str">
        <f t="shared" si="75"/>
        <v/>
      </c>
      <c r="Z30" s="15">
        <f>IF(Y30="",0,VLOOKUP(Y30,Pointage[#All],2,FALSE)*Z$17)</f>
        <v>0</v>
      </c>
      <c r="AA30" s="24"/>
      <c r="AB30" s="15" t="str">
        <f t="shared" si="76"/>
        <v/>
      </c>
      <c r="AC30" s="15">
        <f>IF(AB30="",0,VLOOKUP(AB30,Pointage[#All],2,FALSE)*AC$17)</f>
        <v>0</v>
      </c>
      <c r="AD30" s="24"/>
      <c r="AE30" s="15" t="str">
        <f t="shared" si="77"/>
        <v/>
      </c>
      <c r="AF30" s="15">
        <f>IF(AE30="",0,VLOOKUP(AE30,Pointage[#All],2,FALSE)*AF$17)</f>
        <v>0</v>
      </c>
      <c r="AG30" s="16">
        <f t="shared" si="78"/>
        <v>0</v>
      </c>
      <c r="AH30" s="20"/>
      <c r="AI30" s="15" t="str">
        <f t="shared" si="79"/>
        <v/>
      </c>
      <c r="AJ30" s="15">
        <f>IF(AI30="",0,VLOOKUP(AI30,Pointage[#All],2,FALSE)*AJ$17)</f>
        <v>0</v>
      </c>
      <c r="AK30" s="24"/>
      <c r="AL30" s="15" t="str">
        <f t="shared" si="80"/>
        <v/>
      </c>
      <c r="AM30" s="15">
        <f>IF(AL30="",0,VLOOKUP(AL30,Pointage[#All],2,FALSE)*AM$17)</f>
        <v>0</v>
      </c>
      <c r="AN30" s="24"/>
      <c r="AO30" s="15" t="str">
        <f t="shared" si="81"/>
        <v/>
      </c>
      <c r="AP30" s="15">
        <f>IF(AO30="",0,VLOOKUP(AO30,Pointage[#All],2,FALSE)*AP$17)</f>
        <v>0</v>
      </c>
      <c r="AQ30" s="24"/>
      <c r="AR30" s="15" t="str">
        <f t="shared" si="82"/>
        <v/>
      </c>
      <c r="AS30" s="15">
        <f>IF(AR30="",0,VLOOKUP(AR30,Pointage[#All],2,FALSE)*AS$17)</f>
        <v>0</v>
      </c>
      <c r="AT30" s="16">
        <f t="shared" si="83"/>
        <v>0</v>
      </c>
      <c r="AU30" s="20"/>
      <c r="AV30" s="15" t="str">
        <f t="shared" si="84"/>
        <v/>
      </c>
      <c r="AW30" s="15">
        <f>IF(AV30="",0,VLOOKUP(AV30,Pointage[#All],2,FALSE)*AW$17)</f>
        <v>0</v>
      </c>
      <c r="AX30" s="24"/>
      <c r="AY30" s="15" t="str">
        <f t="shared" si="85"/>
        <v/>
      </c>
      <c r="AZ30" s="15">
        <f>IF(AY30="",0,VLOOKUP(AY30,Pointage[#All],2,FALSE)*AZ$17)</f>
        <v>0</v>
      </c>
      <c r="BA30" s="24"/>
      <c r="BB30" s="15" t="str">
        <f t="shared" si="86"/>
        <v/>
      </c>
      <c r="BC30" s="15">
        <f>IF(BB30="",0,VLOOKUP(BB30,Pointage[#All],2,FALSE)*BC$17)</f>
        <v>0</v>
      </c>
      <c r="BD30" s="24"/>
      <c r="BE30" s="15" t="str">
        <f t="shared" si="87"/>
        <v/>
      </c>
      <c r="BF30" s="15">
        <f>IF(BE30="",0,VLOOKUP(BE30,Pointage[#All],2,FALSE)*BF$17)</f>
        <v>0</v>
      </c>
      <c r="BG30" s="16">
        <f t="shared" si="88"/>
        <v>0</v>
      </c>
      <c r="BH30" s="20"/>
      <c r="BI30" s="15" t="str">
        <f t="shared" si="89"/>
        <v/>
      </c>
      <c r="BJ30" s="15">
        <f>IF(BI30="",0,VLOOKUP(BI30,Pointage[#All],2,FALSE)*BJ$17)</f>
        <v>0</v>
      </c>
      <c r="BK30" s="24"/>
      <c r="BL30" s="15" t="str">
        <f t="shared" si="90"/>
        <v/>
      </c>
      <c r="BM30" s="15">
        <f>IF(BL30="",0,VLOOKUP(BL30,Pointage[#All],2,FALSE)*BM$17)</f>
        <v>0</v>
      </c>
      <c r="BN30" s="24"/>
      <c r="BO30" s="15" t="str">
        <f t="shared" si="91"/>
        <v/>
      </c>
      <c r="BP30" s="15">
        <f>IF(BO30="",0,VLOOKUP(BO30,Pointage[#All],2,FALSE)*BP$17)</f>
        <v>0</v>
      </c>
      <c r="BQ30" s="24"/>
      <c r="BR30" s="15" t="str">
        <f t="shared" si="92"/>
        <v/>
      </c>
      <c r="BS30" s="15">
        <f>IF(BR30="",0,VLOOKUP(BR30,Pointage[#All],2,FALSE)*BS$17)</f>
        <v>0</v>
      </c>
      <c r="BT30" s="16">
        <f t="shared" si="93"/>
        <v>0</v>
      </c>
      <c r="BU30" s="20"/>
      <c r="BV30" s="15" t="str">
        <f t="shared" si="94"/>
        <v/>
      </c>
      <c r="BW30" s="15">
        <f>IF(BV30="",0,VLOOKUP(BV30,Pointage[#All],2,FALSE)*BW$17)</f>
        <v>0</v>
      </c>
      <c r="BX30" s="24">
        <v>58.966000000000001</v>
      </c>
      <c r="BY30" s="15">
        <f t="shared" si="95"/>
        <v>11</v>
      </c>
      <c r="BZ30" s="15">
        <f>IF(BY30="",0,VLOOKUP(BY30,Pointage[#All],2,FALSE)*BZ$17)</f>
        <v>0</v>
      </c>
      <c r="CA30" s="24">
        <v>56.6</v>
      </c>
      <c r="CB30" s="15">
        <f t="shared" si="96"/>
        <v>14</v>
      </c>
      <c r="CC30" s="15">
        <f>IF(CB30="",0,VLOOKUP(CB30,Pointage[#All],2,FALSE)*CC$17)</f>
        <v>0</v>
      </c>
      <c r="CD30" s="24">
        <v>66.471000000000004</v>
      </c>
      <c r="CE30" s="15">
        <f t="shared" si="97"/>
        <v>8</v>
      </c>
      <c r="CF30" s="15">
        <f>IF(CE30="",0,VLOOKUP(CE30,Pointage[#All],2,FALSE)*CF$17)</f>
        <v>0</v>
      </c>
      <c r="CG30" s="16">
        <f t="shared" si="98"/>
        <v>0</v>
      </c>
      <c r="CH30" s="17">
        <f t="shared" si="99"/>
        <v>0</v>
      </c>
      <c r="CI30" s="36"/>
      <c r="CJ30" s="52">
        <f t="shared" si="100"/>
        <v>182.03700000000001</v>
      </c>
    </row>
    <row r="31" spans="1:88" ht="14.55" customHeight="1" x14ac:dyDescent="0.3">
      <c r="A31" s="20">
        <v>1429</v>
      </c>
      <c r="B31" s="19" t="s">
        <v>205</v>
      </c>
      <c r="C31" s="19" t="s">
        <v>204</v>
      </c>
      <c r="D31" s="14">
        <f t="shared" si="65"/>
        <v>0</v>
      </c>
      <c r="E31" s="15" t="str">
        <f t="shared" si="66"/>
        <v/>
      </c>
      <c r="F31" s="15" t="str">
        <f t="shared" si="67"/>
        <v/>
      </c>
      <c r="G31" s="15" t="str">
        <f t="shared" si="68"/>
        <v/>
      </c>
      <c r="H31" s="20"/>
      <c r="I31" s="15" t="str">
        <f t="shared" si="69"/>
        <v/>
      </c>
      <c r="J31" s="15">
        <f>IF(I31="",0,VLOOKUP(I31,Pointage[#All],2,FALSE)*J$17)</f>
        <v>0</v>
      </c>
      <c r="K31" s="24"/>
      <c r="L31" s="15" t="str">
        <f t="shared" si="70"/>
        <v/>
      </c>
      <c r="M31" s="15">
        <f>IF(L31="",0,VLOOKUP(L31,Pointage[#All],2,FALSE)*M$17)</f>
        <v>0</v>
      </c>
      <c r="N31" s="24"/>
      <c r="O31" s="15" t="str">
        <f t="shared" si="71"/>
        <v/>
      </c>
      <c r="P31" s="15">
        <f>IF(O31="",0,VLOOKUP(O31,Pointage[#All],2,FALSE)*P$17)</f>
        <v>0</v>
      </c>
      <c r="Q31" s="24"/>
      <c r="R31" s="15" t="str">
        <f t="shared" si="72"/>
        <v/>
      </c>
      <c r="S31" s="15">
        <f>IF(R31="",0,VLOOKUP(R31,Pointage[#All],2,FALSE)*S$17)</f>
        <v>0</v>
      </c>
      <c r="T31" s="16">
        <f t="shared" si="73"/>
        <v>0</v>
      </c>
      <c r="U31" s="20"/>
      <c r="V31" s="15" t="str">
        <f t="shared" si="74"/>
        <v/>
      </c>
      <c r="W31" s="15">
        <f>IF(V31="",0,VLOOKUP(V31,Pointage[#All],2,FALSE)*W$17)</f>
        <v>0</v>
      </c>
      <c r="X31" s="24"/>
      <c r="Y31" s="15" t="str">
        <f t="shared" si="75"/>
        <v/>
      </c>
      <c r="Z31" s="15">
        <f>IF(Y31="",0,VLOOKUP(Y31,Pointage[#All],2,FALSE)*Z$17)</f>
        <v>0</v>
      </c>
      <c r="AA31" s="24"/>
      <c r="AB31" s="15" t="str">
        <f t="shared" si="76"/>
        <v/>
      </c>
      <c r="AC31" s="15">
        <f>IF(AB31="",0,VLOOKUP(AB31,Pointage[#All],2,FALSE)*AC$17)</f>
        <v>0</v>
      </c>
      <c r="AD31" s="24"/>
      <c r="AE31" s="15" t="str">
        <f t="shared" si="77"/>
        <v/>
      </c>
      <c r="AF31" s="15">
        <f>IF(AE31="",0,VLOOKUP(AE31,Pointage[#All],2,FALSE)*AF$17)</f>
        <v>0</v>
      </c>
      <c r="AG31" s="16">
        <f t="shared" si="78"/>
        <v>0</v>
      </c>
      <c r="AH31" s="20"/>
      <c r="AI31" s="15" t="str">
        <f t="shared" si="79"/>
        <v/>
      </c>
      <c r="AJ31" s="15">
        <f>IF(AI31="",0,VLOOKUP(AI31,Pointage[#All],2,FALSE)*AJ$17)</f>
        <v>0</v>
      </c>
      <c r="AK31" s="24"/>
      <c r="AL31" s="15" t="str">
        <f t="shared" si="80"/>
        <v/>
      </c>
      <c r="AM31" s="15">
        <f>IF(AL31="",0,VLOOKUP(AL31,Pointage[#All],2,FALSE)*AM$17)</f>
        <v>0</v>
      </c>
      <c r="AN31" s="24"/>
      <c r="AO31" s="15" t="str">
        <f t="shared" si="81"/>
        <v/>
      </c>
      <c r="AP31" s="15">
        <f>IF(AO31="",0,VLOOKUP(AO31,Pointage[#All],2,FALSE)*AP$17)</f>
        <v>0</v>
      </c>
      <c r="AQ31" s="24"/>
      <c r="AR31" s="15" t="str">
        <f t="shared" si="82"/>
        <v/>
      </c>
      <c r="AS31" s="15">
        <f>IF(AR31="",0,VLOOKUP(AR31,Pointage[#All],2,FALSE)*AS$17)</f>
        <v>0</v>
      </c>
      <c r="AT31" s="16">
        <f t="shared" si="83"/>
        <v>0</v>
      </c>
      <c r="AU31" s="20"/>
      <c r="AV31" s="15" t="str">
        <f t="shared" si="84"/>
        <v/>
      </c>
      <c r="AW31" s="15">
        <f>IF(AV31="",0,VLOOKUP(AV31,Pointage[#All],2,FALSE)*AW$17)</f>
        <v>0</v>
      </c>
      <c r="AX31" s="24"/>
      <c r="AY31" s="15" t="str">
        <f t="shared" si="85"/>
        <v/>
      </c>
      <c r="AZ31" s="15">
        <f>IF(AY31="",0,VLOOKUP(AY31,Pointage[#All],2,FALSE)*AZ$17)</f>
        <v>0</v>
      </c>
      <c r="BA31" s="24"/>
      <c r="BB31" s="15" t="str">
        <f t="shared" si="86"/>
        <v/>
      </c>
      <c r="BC31" s="15">
        <f>IF(BB31="",0,VLOOKUP(BB31,Pointage[#All],2,FALSE)*BC$17)</f>
        <v>0</v>
      </c>
      <c r="BD31" s="24"/>
      <c r="BE31" s="15" t="str">
        <f t="shared" si="87"/>
        <v/>
      </c>
      <c r="BF31" s="15">
        <f>IF(BE31="",0,VLOOKUP(BE31,Pointage[#All],2,FALSE)*BF$17)</f>
        <v>0</v>
      </c>
      <c r="BG31" s="16">
        <f t="shared" si="88"/>
        <v>0</v>
      </c>
      <c r="BH31" s="20"/>
      <c r="BI31" s="15" t="str">
        <f t="shared" si="89"/>
        <v/>
      </c>
      <c r="BJ31" s="15">
        <f>IF(BI31="",0,VLOOKUP(BI31,Pointage[#All],2,FALSE)*BJ$17)</f>
        <v>0</v>
      </c>
      <c r="BK31" s="24"/>
      <c r="BL31" s="15" t="str">
        <f t="shared" si="90"/>
        <v/>
      </c>
      <c r="BM31" s="15">
        <f>IF(BL31="",0,VLOOKUP(BL31,Pointage[#All],2,FALSE)*BM$17)</f>
        <v>0</v>
      </c>
      <c r="BN31" s="24"/>
      <c r="BO31" s="15" t="str">
        <f t="shared" si="91"/>
        <v/>
      </c>
      <c r="BP31" s="15">
        <f>IF(BO31="",0,VLOOKUP(BO31,Pointage[#All],2,FALSE)*BP$17)</f>
        <v>0</v>
      </c>
      <c r="BQ31" s="24"/>
      <c r="BR31" s="15" t="str">
        <f t="shared" si="92"/>
        <v/>
      </c>
      <c r="BS31" s="15">
        <f>IF(BR31="",0,VLOOKUP(BR31,Pointage[#All],2,FALSE)*BS$17)</f>
        <v>0</v>
      </c>
      <c r="BT31" s="16">
        <f t="shared" si="93"/>
        <v>0</v>
      </c>
      <c r="BU31" s="20">
        <v>60</v>
      </c>
      <c r="BV31" s="15">
        <f t="shared" si="94"/>
        <v>3</v>
      </c>
      <c r="BW31" s="15">
        <f>IF(BV31="",0,VLOOKUP(BV31,Pointage[#All],2,FALSE)*BW$17)</f>
        <v>16</v>
      </c>
      <c r="BX31" s="24">
        <v>56.103000000000002</v>
      </c>
      <c r="BY31" s="15">
        <f t="shared" si="95"/>
        <v>14</v>
      </c>
      <c r="BZ31" s="15">
        <f>IF(BY31="",0,VLOOKUP(BY31,Pointage[#All],2,FALSE)*BZ$17)</f>
        <v>0</v>
      </c>
      <c r="CA31" s="24">
        <v>63.2</v>
      </c>
      <c r="CB31" s="15">
        <f t="shared" si="96"/>
        <v>7</v>
      </c>
      <c r="CC31" s="15">
        <f>IF(CB31="",0,VLOOKUP(CB31,Pointage[#All],2,FALSE)*CC$17)</f>
        <v>0</v>
      </c>
      <c r="CD31" s="24"/>
      <c r="CE31" s="15" t="str">
        <f t="shared" si="97"/>
        <v/>
      </c>
      <c r="CF31" s="15">
        <f>IF(CE31="",0,VLOOKUP(CE31,Pointage[#All],2,FALSE)*CF$17)</f>
        <v>0</v>
      </c>
      <c r="CG31" s="16">
        <f t="shared" si="98"/>
        <v>0</v>
      </c>
      <c r="CH31" s="17">
        <f t="shared" si="99"/>
        <v>0</v>
      </c>
      <c r="CI31" s="36"/>
      <c r="CJ31" s="52">
        <f t="shared" si="100"/>
        <v>179.303</v>
      </c>
    </row>
    <row r="32" spans="1:88" ht="14.55" customHeight="1" x14ac:dyDescent="0.3">
      <c r="A32" s="20">
        <v>1472</v>
      </c>
      <c r="B32" s="19" t="s">
        <v>198</v>
      </c>
      <c r="C32" s="19" t="s">
        <v>199</v>
      </c>
      <c r="D32" s="14">
        <f t="shared" si="65"/>
        <v>87.5</v>
      </c>
      <c r="E32" s="15">
        <f t="shared" si="66"/>
        <v>11</v>
      </c>
      <c r="F32" s="15" t="str">
        <f t="shared" si="67"/>
        <v/>
      </c>
      <c r="G32" s="15" t="str">
        <f t="shared" si="68"/>
        <v/>
      </c>
      <c r="H32" s="20"/>
      <c r="I32" s="15" t="str">
        <f t="shared" si="69"/>
        <v/>
      </c>
      <c r="J32" s="15">
        <f>IF(I32="",0,VLOOKUP(I32,Pointage[#All],2,FALSE)*J$17)</f>
        <v>0</v>
      </c>
      <c r="K32" s="24"/>
      <c r="L32" s="15" t="str">
        <f t="shared" si="70"/>
        <v/>
      </c>
      <c r="M32" s="15">
        <f>IF(L32="",0,VLOOKUP(L32,Pointage[#All],2,FALSE)*M$17)</f>
        <v>0</v>
      </c>
      <c r="N32" s="24"/>
      <c r="O32" s="15" t="str">
        <f t="shared" si="71"/>
        <v/>
      </c>
      <c r="P32" s="15">
        <f>IF(O32="",0,VLOOKUP(O32,Pointage[#All],2,FALSE)*P$17)</f>
        <v>0</v>
      </c>
      <c r="Q32" s="24"/>
      <c r="R32" s="15" t="str">
        <f t="shared" si="72"/>
        <v/>
      </c>
      <c r="S32" s="15">
        <f>IF(R32="",0,VLOOKUP(R32,Pointage[#All],2,FALSE)*S$17)</f>
        <v>0</v>
      </c>
      <c r="T32" s="16">
        <f t="shared" si="73"/>
        <v>0</v>
      </c>
      <c r="U32" s="20"/>
      <c r="V32" s="15" t="str">
        <f t="shared" si="74"/>
        <v/>
      </c>
      <c r="W32" s="15">
        <f>IF(V32="",0,VLOOKUP(V32,Pointage[#All],2,FALSE)*W$17)</f>
        <v>0</v>
      </c>
      <c r="X32" s="24"/>
      <c r="Y32" s="15" t="str">
        <f t="shared" si="75"/>
        <v/>
      </c>
      <c r="Z32" s="15">
        <f>IF(Y32="",0,VLOOKUP(Y32,Pointage[#All],2,FALSE)*Z$17)</f>
        <v>0</v>
      </c>
      <c r="AA32" s="24"/>
      <c r="AB32" s="15" t="str">
        <f t="shared" si="76"/>
        <v/>
      </c>
      <c r="AC32" s="15">
        <f>IF(AB32="",0,VLOOKUP(AB32,Pointage[#All],2,FALSE)*AC$17)</f>
        <v>0</v>
      </c>
      <c r="AD32" s="24"/>
      <c r="AE32" s="15" t="str">
        <f t="shared" si="77"/>
        <v/>
      </c>
      <c r="AF32" s="15">
        <f>IF(AE32="",0,VLOOKUP(AE32,Pointage[#All],2,FALSE)*AF$17)</f>
        <v>0</v>
      </c>
      <c r="AG32" s="16">
        <f t="shared" si="78"/>
        <v>0</v>
      </c>
      <c r="AH32" s="20"/>
      <c r="AI32" s="15" t="str">
        <f t="shared" si="79"/>
        <v/>
      </c>
      <c r="AJ32" s="15">
        <f>IF(AI32="",0,VLOOKUP(AI32,Pointage[#All],2,FALSE)*AJ$17)</f>
        <v>0</v>
      </c>
      <c r="AK32" s="24"/>
      <c r="AL32" s="15" t="str">
        <f t="shared" si="80"/>
        <v/>
      </c>
      <c r="AM32" s="15">
        <f>IF(AL32="",0,VLOOKUP(AL32,Pointage[#All],2,FALSE)*AM$17)</f>
        <v>0</v>
      </c>
      <c r="AN32" s="24"/>
      <c r="AO32" s="15" t="str">
        <f t="shared" si="81"/>
        <v/>
      </c>
      <c r="AP32" s="15">
        <f>IF(AO32="",0,VLOOKUP(AO32,Pointage[#All],2,FALSE)*AP$17)</f>
        <v>0</v>
      </c>
      <c r="AQ32" s="24"/>
      <c r="AR32" s="15" t="str">
        <f t="shared" si="82"/>
        <v/>
      </c>
      <c r="AS32" s="15">
        <f>IF(AR32="",0,VLOOKUP(AR32,Pointage[#All],2,FALSE)*AS$17)</f>
        <v>0</v>
      </c>
      <c r="AT32" s="16">
        <f t="shared" si="83"/>
        <v>0</v>
      </c>
      <c r="AU32" s="20"/>
      <c r="AV32" s="15" t="str">
        <f t="shared" si="84"/>
        <v/>
      </c>
      <c r="AW32" s="15">
        <f>IF(AV32="",0,VLOOKUP(AV32,Pointage[#All],2,FALSE)*AW$17)</f>
        <v>0</v>
      </c>
      <c r="AX32" s="24"/>
      <c r="AY32" s="15" t="str">
        <f t="shared" si="85"/>
        <v/>
      </c>
      <c r="AZ32" s="15">
        <f>IF(AY32="",0,VLOOKUP(AY32,Pointage[#All],2,FALSE)*AZ$17)</f>
        <v>0</v>
      </c>
      <c r="BA32" s="24"/>
      <c r="BB32" s="15" t="str">
        <f t="shared" si="86"/>
        <v/>
      </c>
      <c r="BC32" s="15">
        <f>IF(BB32="",0,VLOOKUP(BB32,Pointage[#All],2,FALSE)*BC$17)</f>
        <v>0</v>
      </c>
      <c r="BD32" s="24"/>
      <c r="BE32" s="15" t="str">
        <f t="shared" si="87"/>
        <v/>
      </c>
      <c r="BF32" s="15">
        <f>IF(BE32="",0,VLOOKUP(BE32,Pointage[#All],2,FALSE)*BF$17)</f>
        <v>0</v>
      </c>
      <c r="BG32" s="16">
        <f t="shared" si="88"/>
        <v>0</v>
      </c>
      <c r="BH32" s="20"/>
      <c r="BI32" s="15" t="str">
        <f t="shared" si="89"/>
        <v/>
      </c>
      <c r="BJ32" s="15">
        <f>IF(BI32="",0,VLOOKUP(BI32,Pointage[#All],2,FALSE)*BJ$17)</f>
        <v>0</v>
      </c>
      <c r="BK32" s="24"/>
      <c r="BL32" s="15" t="str">
        <f t="shared" si="90"/>
        <v/>
      </c>
      <c r="BM32" s="15">
        <f>IF(BL32="",0,VLOOKUP(BL32,Pointage[#All],2,FALSE)*BM$17)</f>
        <v>0</v>
      </c>
      <c r="BN32" s="24"/>
      <c r="BO32" s="15" t="str">
        <f t="shared" si="91"/>
        <v/>
      </c>
      <c r="BP32" s="15">
        <f>IF(BO32="",0,VLOOKUP(BO32,Pointage[#All],2,FALSE)*BP$17)</f>
        <v>0</v>
      </c>
      <c r="BQ32" s="24"/>
      <c r="BR32" s="15" t="str">
        <f t="shared" si="92"/>
        <v/>
      </c>
      <c r="BS32" s="15">
        <f>IF(BR32="",0,VLOOKUP(BR32,Pointage[#All],2,FALSE)*BS$17)</f>
        <v>0</v>
      </c>
      <c r="BT32" s="16">
        <f t="shared" si="93"/>
        <v>0</v>
      </c>
      <c r="BU32" s="20"/>
      <c r="BV32" s="15" t="str">
        <f t="shared" si="94"/>
        <v/>
      </c>
      <c r="BW32" s="15">
        <f>IF(BV32="",0,VLOOKUP(BV32,Pointage[#All],2,FALSE)*BW$17)</f>
        <v>0</v>
      </c>
      <c r="BX32" s="24">
        <v>63.378999999999998</v>
      </c>
      <c r="BY32" s="15">
        <f t="shared" si="95"/>
        <v>9</v>
      </c>
      <c r="BZ32" s="15">
        <f>IF(BY32="",0,VLOOKUP(BY32,Pointage[#All],2,FALSE)*BZ$17)</f>
        <v>0</v>
      </c>
      <c r="CA32" s="24">
        <v>66.400000000000006</v>
      </c>
      <c r="CB32" s="15">
        <f t="shared" si="96"/>
        <v>2</v>
      </c>
      <c r="CC32" s="15">
        <f>IF(CB32="",0,VLOOKUP(CB32,Pointage[#All],2,FALSE)*CC$17)</f>
        <v>70</v>
      </c>
      <c r="CD32" s="24"/>
      <c r="CE32" s="15" t="str">
        <f t="shared" si="97"/>
        <v/>
      </c>
      <c r="CF32" s="15">
        <f>IF(CE32="",0,VLOOKUP(CE32,Pointage[#All],2,FALSE)*CF$17)</f>
        <v>0</v>
      </c>
      <c r="CG32" s="16">
        <f t="shared" si="98"/>
        <v>87.5</v>
      </c>
      <c r="CH32" s="17">
        <f t="shared" si="99"/>
        <v>0</v>
      </c>
      <c r="CI32" s="36"/>
      <c r="CJ32" s="52">
        <f t="shared" si="100"/>
        <v>129.779</v>
      </c>
    </row>
    <row r="33" spans="1:88" ht="14.55" customHeight="1" x14ac:dyDescent="0.3">
      <c r="A33" s="20"/>
      <c r="B33" s="19" t="s">
        <v>75</v>
      </c>
      <c r="C33" s="19" t="s">
        <v>76</v>
      </c>
      <c r="D33" s="14">
        <f t="shared" si="65"/>
        <v>41</v>
      </c>
      <c r="E33" s="15">
        <f t="shared" si="66"/>
        <v>13</v>
      </c>
      <c r="F33" s="15" t="str">
        <f t="shared" si="67"/>
        <v/>
      </c>
      <c r="G33" s="15" t="str">
        <f t="shared" si="68"/>
        <v/>
      </c>
      <c r="H33" s="20">
        <v>64.808000000000007</v>
      </c>
      <c r="I33" s="15">
        <f t="shared" si="69"/>
        <v>3</v>
      </c>
      <c r="J33" s="15">
        <f>IF(I33="",0,VLOOKUP(I33,Pointage[#All],2,FALSE)*J$17)</f>
        <v>32</v>
      </c>
      <c r="K33" s="24">
        <v>62.585999999999999</v>
      </c>
      <c r="L33" s="15">
        <f t="shared" si="70"/>
        <v>6</v>
      </c>
      <c r="M33" s="15">
        <f>IF(L33="",0,VLOOKUP(L33,Pointage[#All],2,FALSE)*M$17)</f>
        <v>9</v>
      </c>
      <c r="N33" s="24"/>
      <c r="O33" s="15" t="str">
        <f t="shared" si="71"/>
        <v/>
      </c>
      <c r="P33" s="15">
        <f>IF(O33="",0,VLOOKUP(O33,Pointage[#All],2,FALSE)*P$17)</f>
        <v>0</v>
      </c>
      <c r="Q33" s="24"/>
      <c r="R33" s="15" t="str">
        <f t="shared" si="72"/>
        <v/>
      </c>
      <c r="S33" s="15">
        <f>IF(R33="",0,VLOOKUP(R33,Pointage[#All],2,FALSE)*S$17)</f>
        <v>0</v>
      </c>
      <c r="T33" s="16">
        <f t="shared" si="73"/>
        <v>41</v>
      </c>
      <c r="U33" s="20"/>
      <c r="V33" s="15" t="str">
        <f t="shared" si="74"/>
        <v/>
      </c>
      <c r="W33" s="15">
        <f>IF(V33="",0,VLOOKUP(V33,Pointage[#All],2,FALSE)*W$17)</f>
        <v>0</v>
      </c>
      <c r="X33" s="24"/>
      <c r="Y33" s="15" t="str">
        <f t="shared" si="75"/>
        <v/>
      </c>
      <c r="Z33" s="15">
        <f>IF(Y33="",0,VLOOKUP(Y33,Pointage[#All],2,FALSE)*Z$17)</f>
        <v>0</v>
      </c>
      <c r="AA33" s="24"/>
      <c r="AB33" s="15" t="str">
        <f t="shared" si="76"/>
        <v/>
      </c>
      <c r="AC33" s="15">
        <f>IF(AB33="",0,VLOOKUP(AB33,Pointage[#All],2,FALSE)*AC$17)</f>
        <v>0</v>
      </c>
      <c r="AD33" s="24"/>
      <c r="AE33" s="15" t="str">
        <f t="shared" si="77"/>
        <v/>
      </c>
      <c r="AF33" s="15">
        <f>IF(AE33="",0,VLOOKUP(AE33,Pointage[#All],2,FALSE)*AF$17)</f>
        <v>0</v>
      </c>
      <c r="AG33" s="16">
        <f t="shared" si="78"/>
        <v>0</v>
      </c>
      <c r="AH33" s="20"/>
      <c r="AI33" s="15" t="str">
        <f t="shared" si="79"/>
        <v/>
      </c>
      <c r="AJ33" s="15">
        <f>IF(AI33="",0,VLOOKUP(AI33,Pointage[#All],2,FALSE)*AJ$17)</f>
        <v>0</v>
      </c>
      <c r="AK33" s="24"/>
      <c r="AL33" s="15" t="str">
        <f t="shared" si="80"/>
        <v/>
      </c>
      <c r="AM33" s="15">
        <f>IF(AL33="",0,VLOOKUP(AL33,Pointage[#All],2,FALSE)*AM$17)</f>
        <v>0</v>
      </c>
      <c r="AN33" s="24"/>
      <c r="AO33" s="15" t="str">
        <f t="shared" si="81"/>
        <v/>
      </c>
      <c r="AP33" s="15">
        <f>IF(AO33="",0,VLOOKUP(AO33,Pointage[#All],2,FALSE)*AP$17)</f>
        <v>0</v>
      </c>
      <c r="AQ33" s="24"/>
      <c r="AR33" s="15" t="str">
        <f t="shared" si="82"/>
        <v/>
      </c>
      <c r="AS33" s="15">
        <f>IF(AR33="",0,VLOOKUP(AR33,Pointage[#All],2,FALSE)*AS$17)</f>
        <v>0</v>
      </c>
      <c r="AT33" s="16">
        <f t="shared" si="83"/>
        <v>0</v>
      </c>
      <c r="AU33" s="20"/>
      <c r="AV33" s="15" t="str">
        <f t="shared" si="84"/>
        <v/>
      </c>
      <c r="AW33" s="15">
        <f>IF(AV33="",0,VLOOKUP(AV33,Pointage[#All],2,FALSE)*AW$17)</f>
        <v>0</v>
      </c>
      <c r="AX33" s="24"/>
      <c r="AY33" s="15" t="str">
        <f t="shared" si="85"/>
        <v/>
      </c>
      <c r="AZ33" s="15">
        <f>IF(AY33="",0,VLOOKUP(AY33,Pointage[#All],2,FALSE)*AZ$17)</f>
        <v>0</v>
      </c>
      <c r="BA33" s="24"/>
      <c r="BB33" s="15" t="str">
        <f t="shared" si="86"/>
        <v/>
      </c>
      <c r="BC33" s="15">
        <f>IF(BB33="",0,VLOOKUP(BB33,Pointage[#All],2,FALSE)*BC$17)</f>
        <v>0</v>
      </c>
      <c r="BD33" s="24"/>
      <c r="BE33" s="15" t="str">
        <f t="shared" si="87"/>
        <v/>
      </c>
      <c r="BF33" s="15">
        <f>IF(BE33="",0,VLOOKUP(BE33,Pointage[#All],2,FALSE)*BF$17)</f>
        <v>0</v>
      </c>
      <c r="BG33" s="16">
        <f t="shared" si="88"/>
        <v>0</v>
      </c>
      <c r="BH33" s="20"/>
      <c r="BI33" s="15" t="str">
        <f t="shared" si="89"/>
        <v/>
      </c>
      <c r="BJ33" s="15">
        <f>IF(BI33="",0,VLOOKUP(BI33,Pointage[#All],2,FALSE)*BJ$17)</f>
        <v>0</v>
      </c>
      <c r="BK33" s="24"/>
      <c r="BL33" s="15" t="str">
        <f t="shared" si="90"/>
        <v/>
      </c>
      <c r="BM33" s="15">
        <f>IF(BL33="",0,VLOOKUP(BL33,Pointage[#All],2,FALSE)*BM$17)</f>
        <v>0</v>
      </c>
      <c r="BN33" s="24"/>
      <c r="BO33" s="15" t="str">
        <f t="shared" si="91"/>
        <v/>
      </c>
      <c r="BP33" s="15">
        <f>IF(BO33="",0,VLOOKUP(BO33,Pointage[#All],2,FALSE)*BP$17)</f>
        <v>0</v>
      </c>
      <c r="BQ33" s="24"/>
      <c r="BR33" s="15" t="str">
        <f t="shared" si="92"/>
        <v/>
      </c>
      <c r="BS33" s="15">
        <f>IF(BR33="",0,VLOOKUP(BR33,Pointage[#All],2,FALSE)*BS$17)</f>
        <v>0</v>
      </c>
      <c r="BT33" s="16">
        <f t="shared" si="93"/>
        <v>0</v>
      </c>
      <c r="BU33" s="20"/>
      <c r="BV33" s="15" t="str">
        <f t="shared" si="94"/>
        <v/>
      </c>
      <c r="BW33" s="15">
        <f>IF(BV33="",0,VLOOKUP(BV33,Pointage[#All],2,FALSE)*BW$17)</f>
        <v>0</v>
      </c>
      <c r="BX33" s="24"/>
      <c r="BY33" s="15" t="str">
        <f t="shared" si="95"/>
        <v/>
      </c>
      <c r="BZ33" s="15">
        <f>IF(BY33="",0,VLOOKUP(BY33,Pointage[#All],2,FALSE)*BZ$17)</f>
        <v>0</v>
      </c>
      <c r="CA33" s="24"/>
      <c r="CB33" s="15" t="str">
        <f t="shared" si="96"/>
        <v/>
      </c>
      <c r="CC33" s="15">
        <f>IF(CB33="",0,VLOOKUP(CB33,Pointage[#All],2,FALSE)*CC$17)</f>
        <v>0</v>
      </c>
      <c r="CD33" s="24"/>
      <c r="CE33" s="15" t="str">
        <f t="shared" si="97"/>
        <v/>
      </c>
      <c r="CF33" s="15">
        <f>IF(CE33="",0,VLOOKUP(CE33,Pointage[#All],2,FALSE)*CF$17)</f>
        <v>0</v>
      </c>
      <c r="CG33" s="16">
        <f t="shared" si="98"/>
        <v>0</v>
      </c>
      <c r="CH33" s="17">
        <f t="shared" si="99"/>
        <v>0</v>
      </c>
      <c r="CI33" s="36"/>
      <c r="CJ33" s="52">
        <f t="shared" si="100"/>
        <v>0</v>
      </c>
    </row>
    <row r="34" spans="1:88" ht="14.55" customHeight="1" x14ac:dyDescent="0.3">
      <c r="A34" s="20"/>
      <c r="B34" s="19" t="s">
        <v>159</v>
      </c>
      <c r="C34" s="19" t="s">
        <v>160</v>
      </c>
      <c r="D34" s="14">
        <f t="shared" si="65"/>
        <v>12</v>
      </c>
      <c r="E34" s="15">
        <f t="shared" si="66"/>
        <v>14</v>
      </c>
      <c r="F34" s="15" t="str">
        <f t="shared" si="67"/>
        <v/>
      </c>
      <c r="G34" s="15" t="str">
        <f t="shared" si="68"/>
        <v/>
      </c>
      <c r="H34" s="20"/>
      <c r="I34" s="15" t="str">
        <f t="shared" si="69"/>
        <v/>
      </c>
      <c r="J34" s="15">
        <f>IF(I34="",0,VLOOKUP(I34,Pointage[#All],2,FALSE)*J$17)</f>
        <v>0</v>
      </c>
      <c r="K34" s="24"/>
      <c r="L34" s="15" t="str">
        <f t="shared" si="70"/>
        <v/>
      </c>
      <c r="M34" s="15">
        <f>IF(L34="",0,VLOOKUP(L34,Pointage[#All],2,FALSE)*M$17)</f>
        <v>0</v>
      </c>
      <c r="N34" s="24"/>
      <c r="O34" s="15" t="str">
        <f t="shared" si="71"/>
        <v/>
      </c>
      <c r="P34" s="15">
        <f>IF(O34="",0,VLOOKUP(O34,Pointage[#All],2,FALSE)*P$17)</f>
        <v>0</v>
      </c>
      <c r="Q34" s="24"/>
      <c r="R34" s="15" t="str">
        <f t="shared" si="72"/>
        <v/>
      </c>
      <c r="S34" s="15">
        <f>IF(R34="",0,VLOOKUP(R34,Pointage[#All],2,FALSE)*S$17)</f>
        <v>0</v>
      </c>
      <c r="T34" s="16">
        <f t="shared" si="73"/>
        <v>0</v>
      </c>
      <c r="U34" s="20"/>
      <c r="V34" s="15" t="str">
        <f t="shared" si="74"/>
        <v/>
      </c>
      <c r="W34" s="15">
        <f>IF(V34="",0,VLOOKUP(V34,Pointage[#All],2,FALSE)*W$17)</f>
        <v>0</v>
      </c>
      <c r="X34" s="24"/>
      <c r="Y34" s="15" t="str">
        <f t="shared" si="75"/>
        <v/>
      </c>
      <c r="Z34" s="15">
        <f>IF(Y34="",0,VLOOKUP(Y34,Pointage[#All],2,FALSE)*Z$17)</f>
        <v>0</v>
      </c>
      <c r="AA34" s="24"/>
      <c r="AB34" s="15" t="str">
        <f t="shared" si="76"/>
        <v/>
      </c>
      <c r="AC34" s="15">
        <f>IF(AB34="",0,VLOOKUP(AB34,Pointage[#All],2,FALSE)*AC$17)</f>
        <v>0</v>
      </c>
      <c r="AD34" s="24"/>
      <c r="AE34" s="15" t="str">
        <f t="shared" si="77"/>
        <v/>
      </c>
      <c r="AF34" s="15">
        <f>IF(AE34="",0,VLOOKUP(AE34,Pointage[#All],2,FALSE)*AF$17)</f>
        <v>0</v>
      </c>
      <c r="AG34" s="16">
        <f t="shared" si="78"/>
        <v>0</v>
      </c>
      <c r="AH34" s="20">
        <v>55.19</v>
      </c>
      <c r="AI34" s="15">
        <f t="shared" si="79"/>
        <v>4</v>
      </c>
      <c r="AJ34" s="15">
        <f>IF(AI34="",0,VLOOKUP(AI34,Pointage[#All],2,FALSE)*AJ$17)</f>
        <v>12</v>
      </c>
      <c r="AK34" s="24">
        <v>60.34</v>
      </c>
      <c r="AL34" s="15">
        <f t="shared" si="80"/>
        <v>4</v>
      </c>
      <c r="AM34" s="15">
        <f>IF(AL34="",0,VLOOKUP(AL34,Pointage[#All],2,FALSE)*AM$17)</f>
        <v>12</v>
      </c>
      <c r="AN34" s="24"/>
      <c r="AO34" s="15" t="str">
        <f t="shared" si="81"/>
        <v/>
      </c>
      <c r="AP34" s="15">
        <f>IF(AO34="",0,VLOOKUP(AO34,Pointage[#All],2,FALSE)*AP$17)</f>
        <v>0</v>
      </c>
      <c r="AQ34" s="24"/>
      <c r="AR34" s="15" t="str">
        <f t="shared" si="82"/>
        <v/>
      </c>
      <c r="AS34" s="15">
        <f>IF(AR34="",0,VLOOKUP(AR34,Pointage[#All],2,FALSE)*AS$17)</f>
        <v>0</v>
      </c>
      <c r="AT34" s="16">
        <f t="shared" si="83"/>
        <v>12</v>
      </c>
      <c r="AU34" s="20"/>
      <c r="AV34" s="15" t="str">
        <f t="shared" si="84"/>
        <v/>
      </c>
      <c r="AW34" s="15">
        <f>IF(AV34="",0,VLOOKUP(AV34,Pointage[#All],2,FALSE)*AW$17)</f>
        <v>0</v>
      </c>
      <c r="AX34" s="24"/>
      <c r="AY34" s="15" t="str">
        <f t="shared" si="85"/>
        <v/>
      </c>
      <c r="AZ34" s="15">
        <f>IF(AY34="",0,VLOOKUP(AY34,Pointage[#All],2,FALSE)*AZ$17)</f>
        <v>0</v>
      </c>
      <c r="BA34" s="24"/>
      <c r="BB34" s="15" t="str">
        <f t="shared" si="86"/>
        <v/>
      </c>
      <c r="BC34" s="15">
        <f>IF(BB34="",0,VLOOKUP(BB34,Pointage[#All],2,FALSE)*BC$17)</f>
        <v>0</v>
      </c>
      <c r="BD34" s="24"/>
      <c r="BE34" s="15" t="str">
        <f t="shared" si="87"/>
        <v/>
      </c>
      <c r="BF34" s="15">
        <f>IF(BE34="",0,VLOOKUP(BE34,Pointage[#All],2,FALSE)*BF$17)</f>
        <v>0</v>
      </c>
      <c r="BG34" s="16">
        <f t="shared" si="88"/>
        <v>0</v>
      </c>
      <c r="BH34" s="20"/>
      <c r="BI34" s="15" t="str">
        <f t="shared" si="89"/>
        <v/>
      </c>
      <c r="BJ34" s="15">
        <f>IF(BI34="",0,VLOOKUP(BI34,Pointage[#All],2,FALSE)*BJ$17)</f>
        <v>0</v>
      </c>
      <c r="BK34" s="24"/>
      <c r="BL34" s="15" t="str">
        <f t="shared" si="90"/>
        <v/>
      </c>
      <c r="BM34" s="15">
        <f>IF(BL34="",0,VLOOKUP(BL34,Pointage[#All],2,FALSE)*BM$17)</f>
        <v>0</v>
      </c>
      <c r="BN34" s="24"/>
      <c r="BO34" s="15" t="str">
        <f t="shared" si="91"/>
        <v/>
      </c>
      <c r="BP34" s="15">
        <f>IF(BO34="",0,VLOOKUP(BO34,Pointage[#All],2,FALSE)*BP$17)</f>
        <v>0</v>
      </c>
      <c r="BQ34" s="24"/>
      <c r="BR34" s="15" t="str">
        <f t="shared" si="92"/>
        <v/>
      </c>
      <c r="BS34" s="15">
        <f>IF(BR34="",0,VLOOKUP(BR34,Pointage[#All],2,FALSE)*BS$17)</f>
        <v>0</v>
      </c>
      <c r="BT34" s="16">
        <f t="shared" si="93"/>
        <v>0</v>
      </c>
      <c r="BU34" s="20"/>
      <c r="BV34" s="15" t="str">
        <f t="shared" si="94"/>
        <v/>
      </c>
      <c r="BW34" s="15">
        <f>IF(BV34="",0,VLOOKUP(BV34,Pointage[#All],2,FALSE)*BW$17)</f>
        <v>0</v>
      </c>
      <c r="BX34" s="24"/>
      <c r="BY34" s="15" t="str">
        <f t="shared" si="95"/>
        <v/>
      </c>
      <c r="BZ34" s="15">
        <f>IF(BY34="",0,VLOOKUP(BY34,Pointage[#All],2,FALSE)*BZ$17)</f>
        <v>0</v>
      </c>
      <c r="CA34" s="24"/>
      <c r="CB34" s="15" t="str">
        <f t="shared" si="96"/>
        <v/>
      </c>
      <c r="CC34" s="15">
        <f>IF(CB34="",0,VLOOKUP(CB34,Pointage[#All],2,FALSE)*CC$17)</f>
        <v>0</v>
      </c>
      <c r="CD34" s="24"/>
      <c r="CE34" s="15" t="str">
        <f t="shared" si="97"/>
        <v/>
      </c>
      <c r="CF34" s="15">
        <f>IF(CE34="",0,VLOOKUP(CE34,Pointage[#All],2,FALSE)*CF$17)</f>
        <v>0</v>
      </c>
      <c r="CG34" s="16">
        <f t="shared" si="98"/>
        <v>0</v>
      </c>
      <c r="CH34" s="17">
        <f t="shared" si="99"/>
        <v>0</v>
      </c>
      <c r="CI34" s="36"/>
      <c r="CJ34" s="52">
        <f t="shared" si="100"/>
        <v>0</v>
      </c>
    </row>
    <row r="35" spans="1:88" ht="14.55" customHeight="1" x14ac:dyDescent="0.3">
      <c r="A35" s="20"/>
      <c r="B35" s="19" t="s">
        <v>189</v>
      </c>
      <c r="C35" s="19" t="s">
        <v>190</v>
      </c>
      <c r="D35" s="14">
        <f t="shared" si="65"/>
        <v>12</v>
      </c>
      <c r="E35" s="15">
        <f t="shared" si="66"/>
        <v>14</v>
      </c>
      <c r="F35" s="15" t="str">
        <f t="shared" si="67"/>
        <v/>
      </c>
      <c r="G35" s="15" t="str">
        <f t="shared" si="68"/>
        <v/>
      </c>
      <c r="H35" s="20"/>
      <c r="I35" s="15" t="str">
        <f t="shared" si="69"/>
        <v/>
      </c>
      <c r="J35" s="15">
        <f>IF(I35="",0,VLOOKUP(I35,Pointage[#All],2,FALSE)*J$17)</f>
        <v>0</v>
      </c>
      <c r="K35" s="24"/>
      <c r="L35" s="15" t="str">
        <f t="shared" si="70"/>
        <v/>
      </c>
      <c r="M35" s="15">
        <f>IF(L35="",0,VLOOKUP(L35,Pointage[#All],2,FALSE)*M$17)</f>
        <v>0</v>
      </c>
      <c r="N35" s="24"/>
      <c r="O35" s="15" t="str">
        <f t="shared" si="71"/>
        <v/>
      </c>
      <c r="P35" s="15">
        <f>IF(O35="",0,VLOOKUP(O35,Pointage[#All],2,FALSE)*P$17)</f>
        <v>0</v>
      </c>
      <c r="Q35" s="24"/>
      <c r="R35" s="15" t="str">
        <f t="shared" si="72"/>
        <v/>
      </c>
      <c r="S35" s="15">
        <f>IF(R35="",0,VLOOKUP(R35,Pointage[#All],2,FALSE)*S$17)</f>
        <v>0</v>
      </c>
      <c r="T35" s="16">
        <f t="shared" si="73"/>
        <v>0</v>
      </c>
      <c r="U35" s="20"/>
      <c r="V35" s="15" t="str">
        <f t="shared" si="74"/>
        <v/>
      </c>
      <c r="W35" s="15">
        <f>IF(V35="",0,VLOOKUP(V35,Pointage[#All],2,FALSE)*W$17)</f>
        <v>0</v>
      </c>
      <c r="X35" s="24"/>
      <c r="Y35" s="15" t="str">
        <f t="shared" si="75"/>
        <v/>
      </c>
      <c r="Z35" s="15">
        <f>IF(Y35="",0,VLOOKUP(Y35,Pointage[#All],2,FALSE)*Z$17)</f>
        <v>0</v>
      </c>
      <c r="AA35" s="24"/>
      <c r="AB35" s="15" t="str">
        <f t="shared" si="76"/>
        <v/>
      </c>
      <c r="AC35" s="15">
        <f>IF(AB35="",0,VLOOKUP(AB35,Pointage[#All],2,FALSE)*AC$17)</f>
        <v>0</v>
      </c>
      <c r="AD35" s="24"/>
      <c r="AE35" s="15" t="str">
        <f t="shared" si="77"/>
        <v/>
      </c>
      <c r="AF35" s="15">
        <f>IF(AE35="",0,VLOOKUP(AE35,Pointage[#All],2,FALSE)*AF$17)</f>
        <v>0</v>
      </c>
      <c r="AG35" s="16">
        <f t="shared" si="78"/>
        <v>0</v>
      </c>
      <c r="AH35" s="20"/>
      <c r="AI35" s="15" t="str">
        <f t="shared" si="79"/>
        <v/>
      </c>
      <c r="AJ35" s="15">
        <f>IF(AI35="",0,VLOOKUP(AI35,Pointage[#All],2,FALSE)*AJ$17)</f>
        <v>0</v>
      </c>
      <c r="AK35" s="24"/>
      <c r="AL35" s="15" t="str">
        <f t="shared" si="80"/>
        <v/>
      </c>
      <c r="AM35" s="15">
        <f>IF(AL35="",0,VLOOKUP(AL35,Pointage[#All],2,FALSE)*AM$17)</f>
        <v>0</v>
      </c>
      <c r="AN35" s="24"/>
      <c r="AO35" s="15" t="str">
        <f t="shared" si="81"/>
        <v/>
      </c>
      <c r="AP35" s="15">
        <f>IF(AO35="",0,VLOOKUP(AO35,Pointage[#All],2,FALSE)*AP$17)</f>
        <v>0</v>
      </c>
      <c r="AQ35" s="24"/>
      <c r="AR35" s="15" t="str">
        <f t="shared" si="82"/>
        <v/>
      </c>
      <c r="AS35" s="15">
        <f>IF(AR35="",0,VLOOKUP(AR35,Pointage[#All],2,FALSE)*AS$17)</f>
        <v>0</v>
      </c>
      <c r="AT35" s="16">
        <f t="shared" si="83"/>
        <v>0</v>
      </c>
      <c r="AU35" s="20"/>
      <c r="AV35" s="15" t="str">
        <f t="shared" si="84"/>
        <v/>
      </c>
      <c r="AW35" s="15">
        <f>IF(AV35="",0,VLOOKUP(AV35,Pointage[#All],2,FALSE)*AW$17)</f>
        <v>0</v>
      </c>
      <c r="AX35" s="24"/>
      <c r="AY35" s="15" t="str">
        <f t="shared" si="85"/>
        <v/>
      </c>
      <c r="AZ35" s="15">
        <f>IF(AY35="",0,VLOOKUP(AY35,Pointage[#All],2,FALSE)*AZ$17)</f>
        <v>0</v>
      </c>
      <c r="BA35" s="24"/>
      <c r="BB35" s="15" t="str">
        <f t="shared" si="86"/>
        <v/>
      </c>
      <c r="BC35" s="15">
        <f>IF(BB35="",0,VLOOKUP(BB35,Pointage[#All],2,FALSE)*BC$17)</f>
        <v>0</v>
      </c>
      <c r="BD35" s="24"/>
      <c r="BE35" s="15" t="str">
        <f t="shared" si="87"/>
        <v/>
      </c>
      <c r="BF35" s="15">
        <f>IF(BE35="",0,VLOOKUP(BE35,Pointage[#All],2,FALSE)*BF$17)</f>
        <v>0</v>
      </c>
      <c r="BG35" s="16">
        <f t="shared" si="88"/>
        <v>0</v>
      </c>
      <c r="BH35" s="20"/>
      <c r="BI35" s="15" t="str">
        <f t="shared" si="89"/>
        <v/>
      </c>
      <c r="BJ35" s="15">
        <f>IF(BI35="",0,VLOOKUP(BI35,Pointage[#All],2,FALSE)*BJ$17)</f>
        <v>0</v>
      </c>
      <c r="BK35" s="24">
        <v>63.79</v>
      </c>
      <c r="BL35" s="15">
        <f t="shared" si="90"/>
        <v>3</v>
      </c>
      <c r="BM35" s="15">
        <f>IF(BL35="",0,VLOOKUP(BL35,Pointage[#All],2,FALSE)*BM$17)</f>
        <v>12</v>
      </c>
      <c r="BN35" s="24"/>
      <c r="BO35" s="15" t="str">
        <f t="shared" si="91"/>
        <v/>
      </c>
      <c r="BP35" s="15">
        <f>IF(BO35="",0,VLOOKUP(BO35,Pointage[#All],2,FALSE)*BP$17)</f>
        <v>0</v>
      </c>
      <c r="BQ35" s="24"/>
      <c r="BR35" s="15" t="str">
        <f t="shared" si="92"/>
        <v/>
      </c>
      <c r="BS35" s="15">
        <f>IF(BR35="",0,VLOOKUP(BR35,Pointage[#All],2,FALSE)*BS$17)</f>
        <v>0</v>
      </c>
      <c r="BT35" s="16">
        <f t="shared" si="93"/>
        <v>12</v>
      </c>
      <c r="BU35" s="20"/>
      <c r="BV35" s="15" t="str">
        <f t="shared" si="94"/>
        <v/>
      </c>
      <c r="BW35" s="15">
        <f>IF(BV35="",0,VLOOKUP(BV35,Pointage[#All],2,FALSE)*BW$17)</f>
        <v>0</v>
      </c>
      <c r="BX35" s="24"/>
      <c r="BY35" s="15" t="str">
        <f t="shared" si="95"/>
        <v/>
      </c>
      <c r="BZ35" s="15">
        <f>IF(BY35="",0,VLOOKUP(BY35,Pointage[#All],2,FALSE)*BZ$17)</f>
        <v>0</v>
      </c>
      <c r="CA35" s="24"/>
      <c r="CB35" s="15" t="str">
        <f t="shared" si="96"/>
        <v/>
      </c>
      <c r="CC35" s="15">
        <f>IF(CB35="",0,VLOOKUP(CB35,Pointage[#All],2,FALSE)*CC$17)</f>
        <v>0</v>
      </c>
      <c r="CD35" s="24"/>
      <c r="CE35" s="15" t="str">
        <f t="shared" si="97"/>
        <v/>
      </c>
      <c r="CF35" s="15">
        <f>IF(CE35="",0,VLOOKUP(CE35,Pointage[#All],2,FALSE)*CF$17)</f>
        <v>0</v>
      </c>
      <c r="CG35" s="16">
        <f t="shared" si="98"/>
        <v>0</v>
      </c>
      <c r="CH35" s="17">
        <f t="shared" si="99"/>
        <v>0</v>
      </c>
      <c r="CI35" s="36"/>
      <c r="CJ35" s="52">
        <f t="shared" si="100"/>
        <v>0</v>
      </c>
    </row>
    <row r="36" spans="1:88" ht="14.55" customHeight="1" x14ac:dyDescent="0.3">
      <c r="A36" s="20"/>
      <c r="B36" s="19"/>
      <c r="C36" s="19"/>
      <c r="D36" s="14">
        <f t="shared" ref="D36" si="101">T36+AG36++AT36+BG36+BT36+CG36</f>
        <v>0</v>
      </c>
      <c r="E36" s="15" t="str">
        <f t="shared" ref="E36" si="102">IF(D36=0,"",RANK(D36,D$19:D$50,0))</f>
        <v/>
      </c>
      <c r="F36" s="15" t="str">
        <f t="shared" si="67"/>
        <v/>
      </c>
      <c r="G36" s="15" t="str">
        <f t="shared" ref="G36" si="103">IF(E36=1,"Or",IF(E36=2,"Argent",IF(E36=3,"Bronze","")))</f>
        <v/>
      </c>
      <c r="H36" s="20"/>
      <c r="I36" s="15" t="str">
        <f t="shared" ref="I36" si="104">IF(H36=0,"",IF(COUNTIF(H$19:H$50,"&gt;0")&gt;1,RANK(H36,H$19:H$50,0),IF(H36&gt;=63,1,IF(AND(H36&gt;=60,H36&lt;=62.9),2,3))))</f>
        <v/>
      </c>
      <c r="J36" s="15">
        <f>IF(I36="",0,VLOOKUP(I36,Pointage[#All],2,FALSE)*J$17)</f>
        <v>0</v>
      </c>
      <c r="K36" s="24"/>
      <c r="L36" s="15" t="str">
        <f t="shared" ref="L36" si="105">IF(K36=0,"",IF(COUNTIF(K$19:K$50,"&gt;0")&gt;1,RANK(K36,K$19:K$50,0),IF(K36&gt;=63,1,IF(AND(K36&gt;=60,K36&lt;=62.9),2,3))))</f>
        <v/>
      </c>
      <c r="M36" s="15">
        <f>IF(L36="",0,VLOOKUP(L36,Pointage[#All],2,FALSE)*M$17)</f>
        <v>0</v>
      </c>
      <c r="N36" s="24"/>
      <c r="O36" s="15" t="str">
        <f t="shared" ref="O36" si="106">IF(N36=0,"",IF(COUNTIF(N$19:N$50,"&gt;0")&gt;1,RANK(N36,N$19:N$50,0),IF(N36&gt;=63,1,IF(AND(N36&gt;=60,N36&lt;=62.9),2,3))))</f>
        <v/>
      </c>
      <c r="P36" s="15">
        <f>IF(O36="",0,VLOOKUP(O36,Pointage[#All],2,FALSE)*P$17)</f>
        <v>0</v>
      </c>
      <c r="Q36" s="24"/>
      <c r="R36" s="15" t="str">
        <f t="shared" si="72"/>
        <v/>
      </c>
      <c r="S36" s="15">
        <f>IF(R36="",0,VLOOKUP(R36,Pointage[#All],2,FALSE)*S$17)</f>
        <v>0</v>
      </c>
      <c r="T36" s="16">
        <f t="shared" ref="T36" si="107">IF(J36="","",J36+M36+S36)</f>
        <v>0</v>
      </c>
      <c r="U36" s="20"/>
      <c r="V36" s="15" t="str">
        <f t="shared" ref="V36" si="108">IF(U36=0,"",IF(COUNTIF(U$19:U$50,"&gt;0")&gt;1,RANK(U36,U$19:U$50,0),IF(U36&gt;=63,1,IF(AND(U36&gt;=60,U36&lt;=62.9),2,3))))</f>
        <v/>
      </c>
      <c r="W36" s="15">
        <f>IF(V36="",0,VLOOKUP(V36,Pointage[#All],2,FALSE)*W$17)</f>
        <v>0</v>
      </c>
      <c r="X36" s="24"/>
      <c r="Y36" s="15" t="str">
        <f t="shared" ref="Y36" si="109">IF(X36=0,"",IF(COUNTIF(X$19:X$50,"&gt;0")&gt;1,RANK(X36,X$19:X$50,0),IF(X36&gt;=63,1,IF(AND(X36&gt;=60,X36&lt;=62.9),2,3))))</f>
        <v/>
      </c>
      <c r="Z36" s="15">
        <f>IF(Y36="",0,VLOOKUP(Y36,Pointage[#All],2,FALSE)*Z$17)</f>
        <v>0</v>
      </c>
      <c r="AA36" s="24"/>
      <c r="AB36" s="15" t="str">
        <f t="shared" ref="AB36" si="110">IF(AA36=0,"",IF(COUNTIF(AA$19:AA$50,"&gt;0")&gt;1,RANK(AA36,AA$19:AA$50,0),IF(AA36&gt;=63,1,IF(AND(AA36&gt;=60,AA36&lt;=62.9),2,3))))</f>
        <v/>
      </c>
      <c r="AC36" s="15">
        <f>IF(AB36="",0,VLOOKUP(AB36,Pointage[#All],2,FALSE)*AC$17)</f>
        <v>0</v>
      </c>
      <c r="AD36" s="24"/>
      <c r="AE36" s="15" t="str">
        <f t="shared" si="77"/>
        <v/>
      </c>
      <c r="AF36" s="15">
        <f>IF(AE36="",0,VLOOKUP(AE36,Pointage[#All],2,FALSE)*AF$17)</f>
        <v>0</v>
      </c>
      <c r="AG36" s="16">
        <f t="shared" ref="AG36" si="111">IF(W36="","",W36+Z36+AF36)</f>
        <v>0</v>
      </c>
      <c r="AH36" s="20"/>
      <c r="AI36" s="15" t="str">
        <f t="shared" ref="AI36" si="112">IF(AH36=0,"",IF(COUNTIF(AH$19:AH$50,"&gt;0")&gt;1,RANK(AH36,AH$19:AH$50,0),IF(AH36&gt;=63,1,IF(AND(AH36&gt;=60,AH36&lt;=62.9),2,3))))</f>
        <v/>
      </c>
      <c r="AJ36" s="15">
        <f>IF(AI36="",0,VLOOKUP(AI36,Pointage[#All],2,FALSE)*AJ$17)</f>
        <v>0</v>
      </c>
      <c r="AK36" s="24"/>
      <c r="AL36" s="15" t="str">
        <f t="shared" ref="AL36" si="113">IF(AK36=0,"",IF(COUNTIF(AK$19:AK$50,"&gt;0")&gt;1,RANK(AK36,AK$19:AK$50,0),IF(AK36&gt;=63,1,IF(AND(AK36&gt;=60,AK36&lt;=62.9),2,3))))</f>
        <v/>
      </c>
      <c r="AM36" s="15">
        <f>IF(AL36="",0,VLOOKUP(AL36,Pointage[#All],2,FALSE)*AM$17)</f>
        <v>0</v>
      </c>
      <c r="AN36" s="24"/>
      <c r="AO36" s="15" t="str">
        <f t="shared" ref="AO36" si="114">IF(AN36=0,"",IF(COUNTIF(AN$19:AN$50,"&gt;0")&gt;1,RANK(AN36,AN$19:AN$50,0),IF(AN36&gt;=63,1,IF(AND(AN36&gt;=60,AN36&lt;=62.9),2,3))))</f>
        <v/>
      </c>
      <c r="AP36" s="15">
        <f>IF(AO36="",0,VLOOKUP(AO36,Pointage[#All],2,FALSE)*AP$17)</f>
        <v>0</v>
      </c>
      <c r="AQ36" s="24"/>
      <c r="AR36" s="15" t="str">
        <f t="shared" si="82"/>
        <v/>
      </c>
      <c r="AS36" s="15">
        <f>IF(AR36="",0,VLOOKUP(AR36,Pointage[#All],2,FALSE)*AS$17)</f>
        <v>0</v>
      </c>
      <c r="AT36" s="16">
        <f t="shared" ref="AT36" si="115">IF(AJ36="","",AM36+AS36)</f>
        <v>0</v>
      </c>
      <c r="AU36" s="20"/>
      <c r="AV36" s="15" t="str">
        <f t="shared" ref="AV36" si="116">IF(AU36=0,"",IF(COUNTIF(AU$19:AU$50,"&gt;0")&gt;1,RANK(AU36,AU$19:AU$50,0),IF(AU36&gt;=63,1,IF(AND(AU36&gt;=60,AU36&lt;=62.9),2,3))))</f>
        <v/>
      </c>
      <c r="AW36" s="15">
        <f>IF(AV36="",0,VLOOKUP(AV36,Pointage[#All],2,FALSE)*AW$17)</f>
        <v>0</v>
      </c>
      <c r="AX36" s="24"/>
      <c r="AY36" s="15" t="str">
        <f t="shared" ref="AY36" si="117">IF(AX36=0,"",IF(COUNTIF(AX$19:AX$50,"&gt;0")&gt;1,RANK(AX36,AX$19:AX$50,0),IF(AX36&gt;=63,1,IF(AND(AX36&gt;=60,AX36&lt;=62.9),2,3))))</f>
        <v/>
      </c>
      <c r="AZ36" s="15">
        <f>IF(AY36="",0,VLOOKUP(AY36,Pointage[#All],2,FALSE)*AZ$17)</f>
        <v>0</v>
      </c>
      <c r="BA36" s="24"/>
      <c r="BB36" s="15" t="str">
        <f t="shared" ref="BB36" si="118">IF(BA36=0,"",IF(COUNTIF(BA$19:BA$50,"&gt;0")&gt;1,RANK(BA36,BA$19:BA$50,0),IF(BA36&gt;=63,1,IF(AND(BA36&gt;=60,BA36&lt;=62.9),2,3))))</f>
        <v/>
      </c>
      <c r="BC36" s="15">
        <f>IF(BB36="",0,VLOOKUP(BB36,Pointage[#All],2,FALSE)*BC$17)</f>
        <v>0</v>
      </c>
      <c r="BD36" s="24"/>
      <c r="BE36" s="15" t="str">
        <f t="shared" si="87"/>
        <v/>
      </c>
      <c r="BF36" s="15">
        <f>IF(BE36="",0,VLOOKUP(BE36,Pointage[#All],2,FALSE)*BF$17)</f>
        <v>0</v>
      </c>
      <c r="BG36" s="16">
        <f t="shared" ref="BG36" si="119">IF(AW36="","",AZ36+BC36+BF36)</f>
        <v>0</v>
      </c>
      <c r="BH36" s="20"/>
      <c r="BI36" s="15" t="str">
        <f t="shared" ref="BI36" si="120">IF(BH36=0,"",IF(COUNTIF(BH$19:BH$50,"&gt;0")&gt;1,RANK(BH36,BH$19:BH$50,0),IF(BH36&gt;=63,1,IF(AND(BH36&gt;=60,BH36&lt;=62.9),2,3))))</f>
        <v/>
      </c>
      <c r="BJ36" s="15">
        <f>IF(BI36="",0,VLOOKUP(BI36,Pointage[#All],2,FALSE)*BJ$17)</f>
        <v>0</v>
      </c>
      <c r="BK36" s="24"/>
      <c r="BL36" s="15" t="str">
        <f t="shared" ref="BL36" si="121">IF(BK36=0,"",IF(COUNTIF(BK$19:BK$50,"&gt;0")&gt;1,RANK(BK36,BK$19:BK$50,0),IF(BK36&gt;=63,1,IF(AND(BK36&gt;=60,BK36&lt;=62.9),2,3))))</f>
        <v/>
      </c>
      <c r="BM36" s="15">
        <f>IF(BL36="",0,VLOOKUP(BL36,Pointage[#All],2,FALSE)*BM$17)</f>
        <v>0</v>
      </c>
      <c r="BN36" s="24"/>
      <c r="BO36" s="15" t="str">
        <f t="shared" ref="BO36" si="122">IF(BN36=0,"",IF(COUNTIF(BN$19:BN$50,"&gt;0")&gt;1,RANK(BN36,BN$19:BN$50,0),IF(BN36&gt;=63,1,IF(AND(BN36&gt;=60,BN36&lt;=62.9),2,3))))</f>
        <v/>
      </c>
      <c r="BP36" s="15">
        <f>IF(BO36="",0,VLOOKUP(BO36,Pointage[#All],2,FALSE)*BP$17)</f>
        <v>0</v>
      </c>
      <c r="BQ36" s="24"/>
      <c r="BR36" s="15" t="str">
        <f t="shared" si="92"/>
        <v/>
      </c>
      <c r="BS36" s="15">
        <f>IF(BR36="",0,VLOOKUP(BR36,Pointage[#All],2,FALSE)*BS$17)</f>
        <v>0</v>
      </c>
      <c r="BT36" s="16">
        <f t="shared" ref="BT36" si="123">IF(BM36="","",BM36+BP36+BS36)</f>
        <v>0</v>
      </c>
      <c r="BU36" s="20"/>
      <c r="BV36" s="15" t="str">
        <f t="shared" ref="BV36" si="124">IF(BU36=0,"",IF(COUNTIF(BU$19:BU$50,"&gt;0")&gt;1,RANK(BU36,BU$19:BU$50,0),IF(BU36&gt;=63,1,IF(AND(BU36&gt;=60,BU36&lt;=62.9),2,3))))</f>
        <v/>
      </c>
      <c r="BW36" s="15">
        <f>IF(BV36="",0,VLOOKUP(BV36,Pointage[#All],2,FALSE)*BW$17)</f>
        <v>0</v>
      </c>
      <c r="BX36" s="24"/>
      <c r="BY36" s="15" t="str">
        <f t="shared" ref="BY36" si="125">IF(BX36=0,"",IF(COUNTIF(BX$19:BX$50,"&gt;0")&gt;1,RANK(BX36,BX$19:BX$50,0),IF(BX36&gt;=63,1,IF(AND(BX36&gt;=60,BX36&lt;=62.9),2,3))))</f>
        <v/>
      </c>
      <c r="BZ36" s="15">
        <f>IF(BY36="",0,VLOOKUP(BY36,Pointage[#All],2,FALSE)*BZ$17)</f>
        <v>0</v>
      </c>
      <c r="CA36" s="24"/>
      <c r="CB36" s="15" t="str">
        <f t="shared" ref="CB36" si="126">IF(CA36=0,"",IF(COUNTIF(CA$19:CA$50,"&gt;0")&gt;1,RANK(CA36,CA$19:CA$50,0),IF(CA36&gt;=63,1,IF(AND(CA36&gt;=60,CA36&lt;=62.9),2,3))))</f>
        <v/>
      </c>
      <c r="CC36" s="15">
        <f>IF(CB36="",0,VLOOKUP(CB36,Pointage[#All],2,FALSE)*CC$17)</f>
        <v>0</v>
      </c>
      <c r="CD36" s="24"/>
      <c r="CE36" s="15" t="str">
        <f t="shared" si="97"/>
        <v/>
      </c>
      <c r="CF36" s="15">
        <f>IF(CE36="",0,VLOOKUP(CE36,Pointage[#All],2,FALSE)*CF$17)</f>
        <v>0</v>
      </c>
      <c r="CG36" s="16">
        <f t="shared" ref="CG36" si="127">IF(BZ36="","",BZ36+CF36+CC36)*1.25</f>
        <v>0</v>
      </c>
      <c r="CH36" s="17">
        <f t="shared" ref="CH36" si="128">S36+AF36+AS36+BF36+BS36+CF36*1.25</f>
        <v>0</v>
      </c>
      <c r="CI36" s="36"/>
      <c r="CJ36" s="52">
        <f t="shared" ref="CJ36" si="129">BU36+BX36+CA36+CD36</f>
        <v>0</v>
      </c>
    </row>
    <row r="37" spans="1:88" ht="14.55" customHeight="1" x14ac:dyDescent="0.3">
      <c r="A37" s="20"/>
      <c r="B37" s="19"/>
      <c r="C37" s="19"/>
      <c r="D37" s="14">
        <f t="shared" ref="D37:D50" si="130">T37+AG37++AT37+BG37+BT37+CG37</f>
        <v>0</v>
      </c>
      <c r="E37" s="15" t="str">
        <f t="shared" ref="E37:E50" si="131">IF(D37=0,"",RANK(D37,D$19:D$50,0))</f>
        <v/>
      </c>
      <c r="F37" s="15" t="str">
        <f t="shared" si="67"/>
        <v/>
      </c>
      <c r="G37" s="15" t="str">
        <f t="shared" ref="G37:G50" si="132">IF(E37=1,"Or",IF(E37=2,"Argent",IF(E37=3,"Bronze","")))</f>
        <v/>
      </c>
      <c r="H37" s="20"/>
      <c r="I37" s="15" t="str">
        <f t="shared" ref="I37:I50" si="133">IF(H37=0,"",IF(COUNTIF(H$19:H$50,"&gt;0")&gt;1,RANK(H37,H$19:H$50,0),IF(H37&gt;=63,1,IF(AND(H37&gt;=60,H37&lt;=62.9),2,3))))</f>
        <v/>
      </c>
      <c r="J37" s="15">
        <f>IF(I37="",0,VLOOKUP(I37,Pointage[#All],2,FALSE)*J$17)</f>
        <v>0</v>
      </c>
      <c r="K37" s="24"/>
      <c r="L37" s="15" t="str">
        <f t="shared" ref="L37:L50" si="134">IF(K37=0,"",IF(COUNTIF(K$19:K$50,"&gt;0")&gt;1,RANK(K37,K$19:K$50,0),IF(K37&gt;=63,1,IF(AND(K37&gt;=60,K37&lt;=62.9),2,3))))</f>
        <v/>
      </c>
      <c r="M37" s="15">
        <f>IF(L37="",0,VLOOKUP(L37,Pointage[#All],2,FALSE)*M$17)</f>
        <v>0</v>
      </c>
      <c r="N37" s="24"/>
      <c r="O37" s="15" t="str">
        <f t="shared" ref="O37:O50" si="135">IF(N37=0,"",IF(COUNTIF(N$19:N$50,"&gt;0")&gt;1,RANK(N37,N$19:N$50,0),IF(N37&gt;=63,1,IF(AND(N37&gt;=60,N37&lt;=62.9),2,3))))</f>
        <v/>
      </c>
      <c r="P37" s="15">
        <f>IF(O37="",0,VLOOKUP(O37,Pointage[#All],2,FALSE)*P$17)</f>
        <v>0</v>
      </c>
      <c r="Q37" s="24"/>
      <c r="R37" s="15" t="str">
        <f t="shared" si="72"/>
        <v/>
      </c>
      <c r="S37" s="15">
        <f>IF(R37="",0,VLOOKUP(R37,Pointage[#All],2,FALSE)*S$17)</f>
        <v>0</v>
      </c>
      <c r="T37" s="16">
        <f t="shared" ref="T37:T50" si="136">IF(J37="","",J37+M37+S37)</f>
        <v>0</v>
      </c>
      <c r="U37" s="20"/>
      <c r="V37" s="15" t="str">
        <f t="shared" ref="V37:V50" si="137">IF(U37=0,"",IF(COUNTIF(U$19:U$50,"&gt;0")&gt;1,RANK(U37,U$19:U$50,0),IF(U37&gt;=63,1,IF(AND(U37&gt;=60,U37&lt;=62.9),2,3))))</f>
        <v/>
      </c>
      <c r="W37" s="15">
        <f>IF(V37="",0,VLOOKUP(V37,Pointage[#All],2,FALSE)*W$17)</f>
        <v>0</v>
      </c>
      <c r="X37" s="24"/>
      <c r="Y37" s="15" t="str">
        <f t="shared" ref="Y37:Y50" si="138">IF(X37=0,"",IF(COUNTIF(X$19:X$50,"&gt;0")&gt;1,RANK(X37,X$19:X$50,0),IF(X37&gt;=63,1,IF(AND(X37&gt;=60,X37&lt;=62.9),2,3))))</f>
        <v/>
      </c>
      <c r="Z37" s="15">
        <f>IF(Y37="",0,VLOOKUP(Y37,Pointage[#All],2,FALSE)*Z$17)</f>
        <v>0</v>
      </c>
      <c r="AA37" s="24"/>
      <c r="AB37" s="15" t="str">
        <f t="shared" ref="AB37:AB50" si="139">IF(AA37=0,"",IF(COUNTIF(AA$19:AA$50,"&gt;0")&gt;1,RANK(AA37,AA$19:AA$50,0),IF(AA37&gt;=63,1,IF(AND(AA37&gt;=60,AA37&lt;=62.9),2,3))))</f>
        <v/>
      </c>
      <c r="AC37" s="15">
        <f>IF(AB37="",0,VLOOKUP(AB37,Pointage[#All],2,FALSE)*AC$17)</f>
        <v>0</v>
      </c>
      <c r="AD37" s="24"/>
      <c r="AE37" s="15" t="str">
        <f t="shared" si="77"/>
        <v/>
      </c>
      <c r="AF37" s="15">
        <f>IF(AE37="",0,VLOOKUP(AE37,Pointage[#All],2,FALSE)*AF$17)</f>
        <v>0</v>
      </c>
      <c r="AG37" s="16">
        <f t="shared" ref="AG37:AG50" si="140">IF(W37="","",W37+Z37+AF37)</f>
        <v>0</v>
      </c>
      <c r="AH37" s="20"/>
      <c r="AI37" s="15" t="str">
        <f t="shared" ref="AI37:AI50" si="141">IF(AH37=0,"",IF(COUNTIF(AH$19:AH$50,"&gt;0")&gt;1,RANK(AH37,AH$19:AH$50,0),IF(AH37&gt;=63,1,IF(AND(AH37&gt;=60,AH37&lt;=62.9),2,3))))</f>
        <v/>
      </c>
      <c r="AJ37" s="15">
        <f>IF(AI37="",0,VLOOKUP(AI37,Pointage[#All],2,FALSE)*AJ$17)</f>
        <v>0</v>
      </c>
      <c r="AK37" s="24"/>
      <c r="AL37" s="15" t="str">
        <f t="shared" ref="AL37:AL50" si="142">IF(AK37=0,"",IF(COUNTIF(AK$19:AK$50,"&gt;0")&gt;1,RANK(AK37,AK$19:AK$50,0),IF(AK37&gt;=63,1,IF(AND(AK37&gt;=60,AK37&lt;=62.9),2,3))))</f>
        <v/>
      </c>
      <c r="AM37" s="15">
        <f>IF(AL37="",0,VLOOKUP(AL37,Pointage[#All],2,FALSE)*AM$17)</f>
        <v>0</v>
      </c>
      <c r="AN37" s="24"/>
      <c r="AO37" s="15" t="str">
        <f t="shared" ref="AO37:AO50" si="143">IF(AN37=0,"",IF(COUNTIF(AN$19:AN$50,"&gt;0")&gt;1,RANK(AN37,AN$19:AN$50,0),IF(AN37&gt;=63,1,IF(AND(AN37&gt;=60,AN37&lt;=62.9),2,3))))</f>
        <v/>
      </c>
      <c r="AP37" s="15">
        <f>IF(AO37="",0,VLOOKUP(AO37,Pointage[#All],2,FALSE)*AP$17)</f>
        <v>0</v>
      </c>
      <c r="AQ37" s="24"/>
      <c r="AR37" s="15" t="str">
        <f t="shared" si="82"/>
        <v/>
      </c>
      <c r="AS37" s="15">
        <f>IF(AR37="",0,VLOOKUP(AR37,Pointage[#All],2,FALSE)*AS$17)</f>
        <v>0</v>
      </c>
      <c r="AT37" s="16">
        <f t="shared" ref="AT37:AT50" si="144">IF(AJ37="","",AM37+AS37)</f>
        <v>0</v>
      </c>
      <c r="AU37" s="20"/>
      <c r="AV37" s="15" t="str">
        <f t="shared" ref="AV37:AV50" si="145">IF(AU37=0,"",IF(COUNTIF(AU$19:AU$50,"&gt;0")&gt;1,RANK(AU37,AU$19:AU$50,0),IF(AU37&gt;=63,1,IF(AND(AU37&gt;=60,AU37&lt;=62.9),2,3))))</f>
        <v/>
      </c>
      <c r="AW37" s="15">
        <f>IF(AV37="",0,VLOOKUP(AV37,Pointage[#All],2,FALSE)*AW$17)</f>
        <v>0</v>
      </c>
      <c r="AX37" s="24"/>
      <c r="AY37" s="15" t="str">
        <f t="shared" ref="AY37:AY50" si="146">IF(AX37=0,"",IF(COUNTIF(AX$19:AX$50,"&gt;0")&gt;1,RANK(AX37,AX$19:AX$50,0),IF(AX37&gt;=63,1,IF(AND(AX37&gt;=60,AX37&lt;=62.9),2,3))))</f>
        <v/>
      </c>
      <c r="AZ37" s="15">
        <f>IF(AY37="",0,VLOOKUP(AY37,Pointage[#All],2,FALSE)*AZ$17)</f>
        <v>0</v>
      </c>
      <c r="BA37" s="24"/>
      <c r="BB37" s="15" t="str">
        <f t="shared" ref="BB37:BB50" si="147">IF(BA37=0,"",IF(COUNTIF(BA$19:BA$50,"&gt;0")&gt;1,RANK(BA37,BA$19:BA$50,0),IF(BA37&gt;=63,1,IF(AND(BA37&gt;=60,BA37&lt;=62.9),2,3))))</f>
        <v/>
      </c>
      <c r="BC37" s="15">
        <f>IF(BB37="",0,VLOOKUP(BB37,Pointage[#All],2,FALSE)*BC$17)</f>
        <v>0</v>
      </c>
      <c r="BD37" s="24"/>
      <c r="BE37" s="15" t="str">
        <f t="shared" si="87"/>
        <v/>
      </c>
      <c r="BF37" s="15">
        <f>IF(BE37="",0,VLOOKUP(BE37,Pointage[#All],2,FALSE)*BF$17)</f>
        <v>0</v>
      </c>
      <c r="BG37" s="16">
        <f t="shared" ref="BG37:BG50" si="148">IF(AW37="","",AZ37+BC37+BF37)</f>
        <v>0</v>
      </c>
      <c r="BH37" s="20"/>
      <c r="BI37" s="15" t="str">
        <f t="shared" ref="BI37:BI50" si="149">IF(BH37=0,"",IF(COUNTIF(BH$19:BH$50,"&gt;0")&gt;1,RANK(BH37,BH$19:BH$50,0),IF(BH37&gt;=63,1,IF(AND(BH37&gt;=60,BH37&lt;=62.9),2,3))))</f>
        <v/>
      </c>
      <c r="BJ37" s="15">
        <f>IF(BI37="",0,VLOOKUP(BI37,Pointage[#All],2,FALSE)*BJ$17)</f>
        <v>0</v>
      </c>
      <c r="BK37" s="24"/>
      <c r="BL37" s="15" t="str">
        <f t="shared" ref="BL37:BL50" si="150">IF(BK37=0,"",IF(COUNTIF(BK$19:BK$50,"&gt;0")&gt;1,RANK(BK37,BK$19:BK$50,0),IF(BK37&gt;=63,1,IF(AND(BK37&gt;=60,BK37&lt;=62.9),2,3))))</f>
        <v/>
      </c>
      <c r="BM37" s="15">
        <f>IF(BL37="",0,VLOOKUP(BL37,Pointage[#All],2,FALSE)*BM$17)</f>
        <v>0</v>
      </c>
      <c r="BN37" s="24"/>
      <c r="BO37" s="15" t="str">
        <f t="shared" ref="BO37:BO50" si="151">IF(BN37=0,"",IF(COUNTIF(BN$19:BN$50,"&gt;0")&gt;1,RANK(BN37,BN$19:BN$50,0),IF(BN37&gt;=63,1,IF(AND(BN37&gt;=60,BN37&lt;=62.9),2,3))))</f>
        <v/>
      </c>
      <c r="BP37" s="15">
        <f>IF(BO37="",0,VLOOKUP(BO37,Pointage[#All],2,FALSE)*BP$17)</f>
        <v>0</v>
      </c>
      <c r="BQ37" s="24"/>
      <c r="BR37" s="15" t="str">
        <f t="shared" si="92"/>
        <v/>
      </c>
      <c r="BS37" s="15">
        <f>IF(BR37="",0,VLOOKUP(BR37,Pointage[#All],2,FALSE)*BS$17)</f>
        <v>0</v>
      </c>
      <c r="BT37" s="16">
        <f t="shared" ref="BT37:BT50" si="152">IF(BM37="","",BM37+BP37+BS37)</f>
        <v>0</v>
      </c>
      <c r="BU37" s="20"/>
      <c r="BV37" s="15" t="str">
        <f t="shared" ref="BV37:BV50" si="153">IF(BU37=0,"",IF(COUNTIF(BU$19:BU$50,"&gt;0")&gt;1,RANK(BU37,BU$19:BU$50,0),IF(BU37&gt;=63,1,IF(AND(BU37&gt;=60,BU37&lt;=62.9),2,3))))</f>
        <v/>
      </c>
      <c r="BW37" s="15">
        <f>IF(BV37="",0,VLOOKUP(BV37,Pointage[#All],2,FALSE)*BW$17)</f>
        <v>0</v>
      </c>
      <c r="BX37" s="24"/>
      <c r="BY37" s="15" t="str">
        <f t="shared" ref="BY37:BY50" si="154">IF(BX37=0,"",IF(COUNTIF(BX$19:BX$50,"&gt;0")&gt;1,RANK(BX37,BX$19:BX$50,0),IF(BX37&gt;=63,1,IF(AND(BX37&gt;=60,BX37&lt;=62.9),2,3))))</f>
        <v/>
      </c>
      <c r="BZ37" s="15">
        <f>IF(BY37="",0,VLOOKUP(BY37,Pointage[#All],2,FALSE)*BZ$17)</f>
        <v>0</v>
      </c>
      <c r="CA37" s="24"/>
      <c r="CB37" s="15" t="str">
        <f t="shared" ref="CB37:CB50" si="155">IF(CA37=0,"",IF(COUNTIF(CA$19:CA$50,"&gt;0")&gt;1,RANK(CA37,CA$19:CA$50,0),IF(CA37&gt;=63,1,IF(AND(CA37&gt;=60,CA37&lt;=62.9),2,3))))</f>
        <v/>
      </c>
      <c r="CC37" s="15">
        <f>IF(CB37="",0,VLOOKUP(CB37,Pointage[#All],2,FALSE)*CC$17)</f>
        <v>0</v>
      </c>
      <c r="CD37" s="24"/>
      <c r="CE37" s="15" t="str">
        <f t="shared" si="97"/>
        <v/>
      </c>
      <c r="CF37" s="15">
        <f>IF(CE37="",0,VLOOKUP(CE37,Pointage[#All],2,FALSE)*CF$17)</f>
        <v>0</v>
      </c>
      <c r="CG37" s="16">
        <f t="shared" ref="CG37:CG50" si="156">IF(BZ37="","",BZ37+CF37+CC37)*1.25</f>
        <v>0</v>
      </c>
      <c r="CH37" s="17">
        <f t="shared" ref="CH37:CH50" si="157">S37+AF37+AS37+BF37+BS37+CF37*1.25</f>
        <v>0</v>
      </c>
      <c r="CI37" s="36"/>
      <c r="CJ37" s="52">
        <f t="shared" si="64"/>
        <v>0</v>
      </c>
    </row>
    <row r="38" spans="1:88" ht="14.55" customHeight="1" x14ac:dyDescent="0.3">
      <c r="A38" s="20"/>
      <c r="B38" s="19"/>
      <c r="C38" s="19"/>
      <c r="D38" s="14">
        <f t="shared" si="130"/>
        <v>0</v>
      </c>
      <c r="E38" s="15" t="str">
        <f t="shared" si="131"/>
        <v/>
      </c>
      <c r="F38" s="15" t="str">
        <f t="shared" si="67"/>
        <v/>
      </c>
      <c r="G38" s="15" t="str">
        <f t="shared" si="132"/>
        <v/>
      </c>
      <c r="H38" s="20"/>
      <c r="I38" s="15" t="str">
        <f t="shared" si="133"/>
        <v/>
      </c>
      <c r="J38" s="15">
        <f>IF(I38="",0,VLOOKUP(I38,Pointage[#All],2,FALSE)*J$17)</f>
        <v>0</v>
      </c>
      <c r="K38" s="24"/>
      <c r="L38" s="15" t="str">
        <f t="shared" si="134"/>
        <v/>
      </c>
      <c r="M38" s="15">
        <f>IF(L38="",0,VLOOKUP(L38,Pointage[#All],2,FALSE)*M$17)</f>
        <v>0</v>
      </c>
      <c r="N38" s="24"/>
      <c r="O38" s="15" t="str">
        <f t="shared" si="135"/>
        <v/>
      </c>
      <c r="P38" s="15">
        <f>IF(O38="",0,VLOOKUP(O38,Pointage[#All],2,FALSE)*P$17)</f>
        <v>0</v>
      </c>
      <c r="Q38" s="24"/>
      <c r="R38" s="15" t="str">
        <f t="shared" si="72"/>
        <v/>
      </c>
      <c r="S38" s="15">
        <f>IF(R38="",0,VLOOKUP(R38,Pointage[#All],2,FALSE)*S$17)</f>
        <v>0</v>
      </c>
      <c r="T38" s="16">
        <f t="shared" si="136"/>
        <v>0</v>
      </c>
      <c r="U38" s="20"/>
      <c r="V38" s="15" t="str">
        <f t="shared" si="137"/>
        <v/>
      </c>
      <c r="W38" s="15">
        <f>IF(V38="",0,VLOOKUP(V38,Pointage[#All],2,FALSE)*W$17)</f>
        <v>0</v>
      </c>
      <c r="X38" s="24"/>
      <c r="Y38" s="15" t="str">
        <f t="shared" si="138"/>
        <v/>
      </c>
      <c r="Z38" s="15">
        <f>IF(Y38="",0,VLOOKUP(Y38,Pointage[#All],2,FALSE)*Z$17)</f>
        <v>0</v>
      </c>
      <c r="AA38" s="24"/>
      <c r="AB38" s="15" t="str">
        <f t="shared" si="139"/>
        <v/>
      </c>
      <c r="AC38" s="15">
        <f>IF(AB38="",0,VLOOKUP(AB38,Pointage[#All],2,FALSE)*AC$17)</f>
        <v>0</v>
      </c>
      <c r="AD38" s="24"/>
      <c r="AE38" s="15" t="str">
        <f t="shared" si="77"/>
        <v/>
      </c>
      <c r="AF38" s="15">
        <f>IF(AE38="",0,VLOOKUP(AE38,Pointage[#All],2,FALSE)*AF$17)</f>
        <v>0</v>
      </c>
      <c r="AG38" s="16">
        <f t="shared" si="140"/>
        <v>0</v>
      </c>
      <c r="AH38" s="20"/>
      <c r="AI38" s="15" t="str">
        <f t="shared" si="141"/>
        <v/>
      </c>
      <c r="AJ38" s="15">
        <f>IF(AI38="",0,VLOOKUP(AI38,Pointage[#All],2,FALSE)*AJ$17)</f>
        <v>0</v>
      </c>
      <c r="AK38" s="24"/>
      <c r="AL38" s="15" t="str">
        <f t="shared" si="142"/>
        <v/>
      </c>
      <c r="AM38" s="15">
        <f>IF(AL38="",0,VLOOKUP(AL38,Pointage[#All],2,FALSE)*AM$17)</f>
        <v>0</v>
      </c>
      <c r="AN38" s="24"/>
      <c r="AO38" s="15" t="str">
        <f t="shared" si="143"/>
        <v/>
      </c>
      <c r="AP38" s="15">
        <f>IF(AO38="",0,VLOOKUP(AO38,Pointage[#All],2,FALSE)*AP$17)</f>
        <v>0</v>
      </c>
      <c r="AQ38" s="24"/>
      <c r="AR38" s="15" t="str">
        <f t="shared" si="82"/>
        <v/>
      </c>
      <c r="AS38" s="15">
        <f>IF(AR38="",0,VLOOKUP(AR38,Pointage[#All],2,FALSE)*AS$17)</f>
        <v>0</v>
      </c>
      <c r="AT38" s="16">
        <f t="shared" si="144"/>
        <v>0</v>
      </c>
      <c r="AU38" s="20"/>
      <c r="AV38" s="15" t="str">
        <f t="shared" si="145"/>
        <v/>
      </c>
      <c r="AW38" s="15">
        <f>IF(AV38="",0,VLOOKUP(AV38,Pointage[#All],2,FALSE)*AW$17)</f>
        <v>0</v>
      </c>
      <c r="AX38" s="24"/>
      <c r="AY38" s="15" t="str">
        <f t="shared" si="146"/>
        <v/>
      </c>
      <c r="AZ38" s="15">
        <f>IF(AY38="",0,VLOOKUP(AY38,Pointage[#All],2,FALSE)*AZ$17)</f>
        <v>0</v>
      </c>
      <c r="BA38" s="24"/>
      <c r="BB38" s="15" t="str">
        <f t="shared" si="147"/>
        <v/>
      </c>
      <c r="BC38" s="15">
        <f>IF(BB38="",0,VLOOKUP(BB38,Pointage[#All],2,FALSE)*BC$17)</f>
        <v>0</v>
      </c>
      <c r="BD38" s="24"/>
      <c r="BE38" s="15" t="str">
        <f t="shared" si="87"/>
        <v/>
      </c>
      <c r="BF38" s="15">
        <f>IF(BE38="",0,VLOOKUP(BE38,Pointage[#All],2,FALSE)*BF$17)</f>
        <v>0</v>
      </c>
      <c r="BG38" s="16">
        <f t="shared" si="148"/>
        <v>0</v>
      </c>
      <c r="BH38" s="20"/>
      <c r="BI38" s="15" t="str">
        <f t="shared" si="149"/>
        <v/>
      </c>
      <c r="BJ38" s="15">
        <f>IF(BI38="",0,VLOOKUP(BI38,Pointage[#All],2,FALSE)*BJ$17)</f>
        <v>0</v>
      </c>
      <c r="BK38" s="24"/>
      <c r="BL38" s="15" t="str">
        <f t="shared" si="150"/>
        <v/>
      </c>
      <c r="BM38" s="15">
        <f>IF(BL38="",0,VLOOKUP(BL38,Pointage[#All],2,FALSE)*BM$17)</f>
        <v>0</v>
      </c>
      <c r="BN38" s="24"/>
      <c r="BO38" s="15" t="str">
        <f t="shared" si="151"/>
        <v/>
      </c>
      <c r="BP38" s="15">
        <f>IF(BO38="",0,VLOOKUP(BO38,Pointage[#All],2,FALSE)*BP$17)</f>
        <v>0</v>
      </c>
      <c r="BQ38" s="24"/>
      <c r="BR38" s="15" t="str">
        <f t="shared" si="92"/>
        <v/>
      </c>
      <c r="BS38" s="15">
        <f>IF(BR38="",0,VLOOKUP(BR38,Pointage[#All],2,FALSE)*BS$17)</f>
        <v>0</v>
      </c>
      <c r="BT38" s="16">
        <f t="shared" si="152"/>
        <v>0</v>
      </c>
      <c r="BU38" s="20"/>
      <c r="BV38" s="15" t="str">
        <f t="shared" si="153"/>
        <v/>
      </c>
      <c r="BW38" s="15">
        <f>IF(BV38="",0,VLOOKUP(BV38,Pointage[#All],2,FALSE)*BW$17)</f>
        <v>0</v>
      </c>
      <c r="BX38" s="24"/>
      <c r="BY38" s="15" t="str">
        <f t="shared" si="154"/>
        <v/>
      </c>
      <c r="BZ38" s="15">
        <f>IF(BY38="",0,VLOOKUP(BY38,Pointage[#All],2,FALSE)*BZ$17)</f>
        <v>0</v>
      </c>
      <c r="CA38" s="24"/>
      <c r="CB38" s="15" t="str">
        <f t="shared" si="155"/>
        <v/>
      </c>
      <c r="CC38" s="15">
        <f>IF(CB38="",0,VLOOKUP(CB38,Pointage[#All],2,FALSE)*CC$17)</f>
        <v>0</v>
      </c>
      <c r="CD38" s="24"/>
      <c r="CE38" s="15" t="str">
        <f t="shared" si="97"/>
        <v/>
      </c>
      <c r="CF38" s="15">
        <f>IF(CE38="",0,VLOOKUP(CE38,Pointage[#All],2,FALSE)*CF$17)</f>
        <v>0</v>
      </c>
      <c r="CG38" s="16">
        <f t="shared" si="156"/>
        <v>0</v>
      </c>
      <c r="CH38" s="17">
        <f t="shared" si="157"/>
        <v>0</v>
      </c>
      <c r="CI38" s="36"/>
      <c r="CJ38" s="52">
        <f t="shared" si="64"/>
        <v>0</v>
      </c>
    </row>
    <row r="39" spans="1:88" ht="14.55" customHeight="1" x14ac:dyDescent="0.3">
      <c r="A39" s="20"/>
      <c r="B39" s="19"/>
      <c r="C39" s="19"/>
      <c r="D39" s="14">
        <f t="shared" si="130"/>
        <v>0</v>
      </c>
      <c r="E39" s="15" t="str">
        <f t="shared" si="131"/>
        <v/>
      </c>
      <c r="F39" s="15" t="str">
        <f t="shared" si="67"/>
        <v/>
      </c>
      <c r="G39" s="15" t="str">
        <f t="shared" si="132"/>
        <v/>
      </c>
      <c r="H39" s="20"/>
      <c r="I39" s="15" t="str">
        <f t="shared" si="133"/>
        <v/>
      </c>
      <c r="J39" s="15">
        <f>IF(I39="",0,VLOOKUP(I39,Pointage[#All],2,FALSE)*J$17)</f>
        <v>0</v>
      </c>
      <c r="K39" s="24"/>
      <c r="L39" s="15" t="str">
        <f t="shared" si="134"/>
        <v/>
      </c>
      <c r="M39" s="15">
        <f>IF(L39="",0,VLOOKUP(L39,Pointage[#All],2,FALSE)*M$17)</f>
        <v>0</v>
      </c>
      <c r="N39" s="24"/>
      <c r="O39" s="15" t="str">
        <f t="shared" si="135"/>
        <v/>
      </c>
      <c r="P39" s="15">
        <f>IF(O39="",0,VLOOKUP(O39,Pointage[#All],2,FALSE)*P$17)</f>
        <v>0</v>
      </c>
      <c r="Q39" s="24"/>
      <c r="R39" s="15" t="str">
        <f t="shared" si="72"/>
        <v/>
      </c>
      <c r="S39" s="15">
        <f>IF(R39="",0,VLOOKUP(R39,Pointage[#All],2,FALSE)*S$17)</f>
        <v>0</v>
      </c>
      <c r="T39" s="16">
        <f t="shared" si="136"/>
        <v>0</v>
      </c>
      <c r="U39" s="20"/>
      <c r="V39" s="15" t="str">
        <f t="shared" si="137"/>
        <v/>
      </c>
      <c r="W39" s="15">
        <f>IF(V39="",0,VLOOKUP(V39,Pointage[#All],2,FALSE)*W$17)</f>
        <v>0</v>
      </c>
      <c r="X39" s="24"/>
      <c r="Y39" s="15" t="str">
        <f t="shared" si="138"/>
        <v/>
      </c>
      <c r="Z39" s="15">
        <f>IF(Y39="",0,VLOOKUP(Y39,Pointage[#All],2,FALSE)*Z$17)</f>
        <v>0</v>
      </c>
      <c r="AA39" s="24"/>
      <c r="AB39" s="15" t="str">
        <f t="shared" si="139"/>
        <v/>
      </c>
      <c r="AC39" s="15">
        <f>IF(AB39="",0,VLOOKUP(AB39,Pointage[#All],2,FALSE)*AC$17)</f>
        <v>0</v>
      </c>
      <c r="AD39" s="24"/>
      <c r="AE39" s="15" t="str">
        <f t="shared" si="77"/>
        <v/>
      </c>
      <c r="AF39" s="15">
        <f>IF(AE39="",0,VLOOKUP(AE39,Pointage[#All],2,FALSE)*AF$17)</f>
        <v>0</v>
      </c>
      <c r="AG39" s="16">
        <f t="shared" si="140"/>
        <v>0</v>
      </c>
      <c r="AH39" s="20"/>
      <c r="AI39" s="15" t="str">
        <f t="shared" si="141"/>
        <v/>
      </c>
      <c r="AJ39" s="15">
        <f>IF(AI39="",0,VLOOKUP(AI39,Pointage[#All],2,FALSE)*AJ$17)</f>
        <v>0</v>
      </c>
      <c r="AK39" s="24"/>
      <c r="AL39" s="15" t="str">
        <f t="shared" si="142"/>
        <v/>
      </c>
      <c r="AM39" s="15">
        <f>IF(AL39="",0,VLOOKUP(AL39,Pointage[#All],2,FALSE)*AM$17)</f>
        <v>0</v>
      </c>
      <c r="AN39" s="24"/>
      <c r="AO39" s="15" t="str">
        <f t="shared" si="143"/>
        <v/>
      </c>
      <c r="AP39" s="15">
        <f>IF(AO39="",0,VLOOKUP(AO39,Pointage[#All],2,FALSE)*AP$17)</f>
        <v>0</v>
      </c>
      <c r="AQ39" s="24"/>
      <c r="AR39" s="15" t="str">
        <f t="shared" si="82"/>
        <v/>
      </c>
      <c r="AS39" s="15">
        <f>IF(AR39="",0,VLOOKUP(AR39,Pointage[#All],2,FALSE)*AS$17)</f>
        <v>0</v>
      </c>
      <c r="AT39" s="16">
        <f t="shared" si="144"/>
        <v>0</v>
      </c>
      <c r="AU39" s="20"/>
      <c r="AV39" s="15" t="str">
        <f t="shared" si="145"/>
        <v/>
      </c>
      <c r="AW39" s="15">
        <f>IF(AV39="",0,VLOOKUP(AV39,Pointage[#All],2,FALSE)*AW$17)</f>
        <v>0</v>
      </c>
      <c r="AX39" s="24"/>
      <c r="AY39" s="15" t="str">
        <f t="shared" si="146"/>
        <v/>
      </c>
      <c r="AZ39" s="15">
        <f>IF(AY39="",0,VLOOKUP(AY39,Pointage[#All],2,FALSE)*AZ$17)</f>
        <v>0</v>
      </c>
      <c r="BA39" s="24"/>
      <c r="BB39" s="15" t="str">
        <f t="shared" si="147"/>
        <v/>
      </c>
      <c r="BC39" s="15">
        <f>IF(BB39="",0,VLOOKUP(BB39,Pointage[#All],2,FALSE)*BC$17)</f>
        <v>0</v>
      </c>
      <c r="BD39" s="24"/>
      <c r="BE39" s="15" t="str">
        <f t="shared" si="87"/>
        <v/>
      </c>
      <c r="BF39" s="15">
        <f>IF(BE39="",0,VLOOKUP(BE39,Pointage[#All],2,FALSE)*BF$17)</f>
        <v>0</v>
      </c>
      <c r="BG39" s="16">
        <f t="shared" si="148"/>
        <v>0</v>
      </c>
      <c r="BH39" s="20"/>
      <c r="BI39" s="15" t="str">
        <f t="shared" si="149"/>
        <v/>
      </c>
      <c r="BJ39" s="15">
        <f>IF(BI39="",0,VLOOKUP(BI39,Pointage[#All],2,FALSE)*BJ$17)</f>
        <v>0</v>
      </c>
      <c r="BK39" s="24"/>
      <c r="BL39" s="15" t="str">
        <f t="shared" si="150"/>
        <v/>
      </c>
      <c r="BM39" s="15">
        <f>IF(BL39="",0,VLOOKUP(BL39,Pointage[#All],2,FALSE)*BM$17)</f>
        <v>0</v>
      </c>
      <c r="BN39" s="24"/>
      <c r="BO39" s="15" t="str">
        <f t="shared" si="151"/>
        <v/>
      </c>
      <c r="BP39" s="15">
        <f>IF(BO39="",0,VLOOKUP(BO39,Pointage[#All],2,FALSE)*BP$17)</f>
        <v>0</v>
      </c>
      <c r="BQ39" s="24"/>
      <c r="BR39" s="15" t="str">
        <f t="shared" si="92"/>
        <v/>
      </c>
      <c r="BS39" s="15">
        <f>IF(BR39="",0,VLOOKUP(BR39,Pointage[#All],2,FALSE)*BS$17)</f>
        <v>0</v>
      </c>
      <c r="BT39" s="16">
        <f t="shared" si="152"/>
        <v>0</v>
      </c>
      <c r="BU39" s="20"/>
      <c r="BV39" s="15" t="str">
        <f t="shared" si="153"/>
        <v/>
      </c>
      <c r="BW39" s="15">
        <f>IF(BV39="",0,VLOOKUP(BV39,Pointage[#All],2,FALSE)*BW$17)</f>
        <v>0</v>
      </c>
      <c r="BX39" s="24"/>
      <c r="BY39" s="15" t="str">
        <f t="shared" si="154"/>
        <v/>
      </c>
      <c r="BZ39" s="15">
        <f>IF(BY39="",0,VLOOKUP(BY39,Pointage[#All],2,FALSE)*BZ$17)</f>
        <v>0</v>
      </c>
      <c r="CA39" s="24"/>
      <c r="CB39" s="15" t="str">
        <f t="shared" si="155"/>
        <v/>
      </c>
      <c r="CC39" s="15">
        <f>IF(CB39="",0,VLOOKUP(CB39,Pointage[#All],2,FALSE)*CC$17)</f>
        <v>0</v>
      </c>
      <c r="CD39" s="24"/>
      <c r="CE39" s="15" t="str">
        <f t="shared" si="97"/>
        <v/>
      </c>
      <c r="CF39" s="15">
        <f>IF(CE39="",0,VLOOKUP(CE39,Pointage[#All],2,FALSE)*CF$17)</f>
        <v>0</v>
      </c>
      <c r="CG39" s="16">
        <f t="shared" si="156"/>
        <v>0</v>
      </c>
      <c r="CH39" s="17">
        <f t="shared" si="157"/>
        <v>0</v>
      </c>
      <c r="CI39" s="36"/>
      <c r="CJ39" s="52">
        <f t="shared" si="64"/>
        <v>0</v>
      </c>
    </row>
    <row r="40" spans="1:88" ht="14.55" customHeight="1" x14ac:dyDescent="0.3">
      <c r="A40" s="20"/>
      <c r="B40" s="19"/>
      <c r="C40" s="19"/>
      <c r="D40" s="14">
        <f t="shared" si="130"/>
        <v>0</v>
      </c>
      <c r="E40" s="15" t="str">
        <f t="shared" si="131"/>
        <v/>
      </c>
      <c r="F40" s="15" t="str">
        <f t="shared" si="67"/>
        <v/>
      </c>
      <c r="G40" s="15" t="str">
        <f t="shared" si="132"/>
        <v/>
      </c>
      <c r="H40" s="20"/>
      <c r="I40" s="15" t="str">
        <f t="shared" si="133"/>
        <v/>
      </c>
      <c r="J40" s="15">
        <f>IF(I40="",0,VLOOKUP(I40,Pointage[#All],2,FALSE)*J$17)</f>
        <v>0</v>
      </c>
      <c r="K40" s="24"/>
      <c r="L40" s="15" t="str">
        <f t="shared" si="134"/>
        <v/>
      </c>
      <c r="M40" s="15">
        <f>IF(L40="",0,VLOOKUP(L40,Pointage[#All],2,FALSE)*M$17)</f>
        <v>0</v>
      </c>
      <c r="N40" s="24"/>
      <c r="O40" s="15" t="str">
        <f t="shared" si="135"/>
        <v/>
      </c>
      <c r="P40" s="15">
        <f>IF(O40="",0,VLOOKUP(O40,Pointage[#All],2,FALSE)*P$17)</f>
        <v>0</v>
      </c>
      <c r="Q40" s="24"/>
      <c r="R40" s="15" t="str">
        <f t="shared" si="72"/>
        <v/>
      </c>
      <c r="S40" s="15">
        <f>IF(R40="",0,VLOOKUP(R40,Pointage[#All],2,FALSE)*S$17)</f>
        <v>0</v>
      </c>
      <c r="T40" s="16">
        <f t="shared" si="136"/>
        <v>0</v>
      </c>
      <c r="U40" s="20"/>
      <c r="V40" s="15" t="str">
        <f t="shared" si="137"/>
        <v/>
      </c>
      <c r="W40" s="15">
        <f>IF(V40="",0,VLOOKUP(V40,Pointage[#All],2,FALSE)*W$17)</f>
        <v>0</v>
      </c>
      <c r="X40" s="24"/>
      <c r="Y40" s="15" t="str">
        <f t="shared" si="138"/>
        <v/>
      </c>
      <c r="Z40" s="15">
        <f>IF(Y40="",0,VLOOKUP(Y40,Pointage[#All],2,FALSE)*Z$17)</f>
        <v>0</v>
      </c>
      <c r="AA40" s="24"/>
      <c r="AB40" s="15" t="str">
        <f t="shared" si="139"/>
        <v/>
      </c>
      <c r="AC40" s="15">
        <f>IF(AB40="",0,VLOOKUP(AB40,Pointage[#All],2,FALSE)*AC$17)</f>
        <v>0</v>
      </c>
      <c r="AD40" s="24"/>
      <c r="AE40" s="15" t="str">
        <f t="shared" si="77"/>
        <v/>
      </c>
      <c r="AF40" s="15">
        <f>IF(AE40="",0,VLOOKUP(AE40,Pointage[#All],2,FALSE)*AF$17)</f>
        <v>0</v>
      </c>
      <c r="AG40" s="16">
        <f t="shared" si="140"/>
        <v>0</v>
      </c>
      <c r="AH40" s="20"/>
      <c r="AI40" s="15" t="str">
        <f t="shared" si="141"/>
        <v/>
      </c>
      <c r="AJ40" s="15">
        <f>IF(AI40="",0,VLOOKUP(AI40,Pointage[#All],2,FALSE)*AJ$17)</f>
        <v>0</v>
      </c>
      <c r="AK40" s="24"/>
      <c r="AL40" s="15" t="str">
        <f t="shared" si="142"/>
        <v/>
      </c>
      <c r="AM40" s="15">
        <f>IF(AL40="",0,VLOOKUP(AL40,Pointage[#All],2,FALSE)*AM$17)</f>
        <v>0</v>
      </c>
      <c r="AN40" s="24"/>
      <c r="AO40" s="15" t="str">
        <f t="shared" si="143"/>
        <v/>
      </c>
      <c r="AP40" s="15">
        <f>IF(AO40="",0,VLOOKUP(AO40,Pointage[#All],2,FALSE)*AP$17)</f>
        <v>0</v>
      </c>
      <c r="AQ40" s="24"/>
      <c r="AR40" s="15" t="str">
        <f t="shared" si="82"/>
        <v/>
      </c>
      <c r="AS40" s="15">
        <f>IF(AR40="",0,VLOOKUP(AR40,Pointage[#All],2,FALSE)*AS$17)</f>
        <v>0</v>
      </c>
      <c r="AT40" s="16">
        <f t="shared" si="144"/>
        <v>0</v>
      </c>
      <c r="AU40" s="20"/>
      <c r="AV40" s="15" t="str">
        <f t="shared" si="145"/>
        <v/>
      </c>
      <c r="AW40" s="15">
        <f>IF(AV40="",0,VLOOKUP(AV40,Pointage[#All],2,FALSE)*AW$17)</f>
        <v>0</v>
      </c>
      <c r="AX40" s="24"/>
      <c r="AY40" s="15" t="str">
        <f t="shared" si="146"/>
        <v/>
      </c>
      <c r="AZ40" s="15">
        <f>IF(AY40="",0,VLOOKUP(AY40,Pointage[#All],2,FALSE)*AZ$17)</f>
        <v>0</v>
      </c>
      <c r="BA40" s="24"/>
      <c r="BB40" s="15" t="str">
        <f t="shared" si="147"/>
        <v/>
      </c>
      <c r="BC40" s="15">
        <f>IF(BB40="",0,VLOOKUP(BB40,Pointage[#All],2,FALSE)*BC$17)</f>
        <v>0</v>
      </c>
      <c r="BD40" s="24"/>
      <c r="BE40" s="15" t="str">
        <f t="shared" si="87"/>
        <v/>
      </c>
      <c r="BF40" s="15">
        <f>IF(BE40="",0,VLOOKUP(BE40,Pointage[#All],2,FALSE)*BF$17)</f>
        <v>0</v>
      </c>
      <c r="BG40" s="16">
        <f t="shared" si="148"/>
        <v>0</v>
      </c>
      <c r="BH40" s="20"/>
      <c r="BI40" s="15" t="str">
        <f t="shared" si="149"/>
        <v/>
      </c>
      <c r="BJ40" s="15">
        <f>IF(BI40="",0,VLOOKUP(BI40,Pointage[#All],2,FALSE)*BJ$17)</f>
        <v>0</v>
      </c>
      <c r="BK40" s="24"/>
      <c r="BL40" s="15" t="str">
        <f t="shared" si="150"/>
        <v/>
      </c>
      <c r="BM40" s="15">
        <f>IF(BL40="",0,VLOOKUP(BL40,Pointage[#All],2,FALSE)*BM$17)</f>
        <v>0</v>
      </c>
      <c r="BN40" s="24"/>
      <c r="BO40" s="15" t="str">
        <f t="shared" si="151"/>
        <v/>
      </c>
      <c r="BP40" s="15">
        <f>IF(BO40="",0,VLOOKUP(BO40,Pointage[#All],2,FALSE)*BP$17)</f>
        <v>0</v>
      </c>
      <c r="BQ40" s="24"/>
      <c r="BR40" s="15" t="str">
        <f t="shared" si="92"/>
        <v/>
      </c>
      <c r="BS40" s="15">
        <f>IF(BR40="",0,VLOOKUP(BR40,Pointage[#All],2,FALSE)*BS$17)</f>
        <v>0</v>
      </c>
      <c r="BT40" s="16">
        <f t="shared" si="152"/>
        <v>0</v>
      </c>
      <c r="BU40" s="20"/>
      <c r="BV40" s="15" t="str">
        <f t="shared" si="153"/>
        <v/>
      </c>
      <c r="BW40" s="15">
        <f>IF(BV40="",0,VLOOKUP(BV40,Pointage[#All],2,FALSE)*BW$17)</f>
        <v>0</v>
      </c>
      <c r="BX40" s="24"/>
      <c r="BY40" s="15" t="str">
        <f t="shared" si="154"/>
        <v/>
      </c>
      <c r="BZ40" s="15">
        <f>IF(BY40="",0,VLOOKUP(BY40,Pointage[#All],2,FALSE)*BZ$17)</f>
        <v>0</v>
      </c>
      <c r="CA40" s="24"/>
      <c r="CB40" s="15" t="str">
        <f t="shared" si="155"/>
        <v/>
      </c>
      <c r="CC40" s="15">
        <f>IF(CB40="",0,VLOOKUP(CB40,Pointage[#All],2,FALSE)*CC$17)</f>
        <v>0</v>
      </c>
      <c r="CD40" s="24"/>
      <c r="CE40" s="15" t="str">
        <f t="shared" si="97"/>
        <v/>
      </c>
      <c r="CF40" s="15">
        <f>IF(CE40="",0,VLOOKUP(CE40,Pointage[#All],2,FALSE)*CF$17)</f>
        <v>0</v>
      </c>
      <c r="CG40" s="16">
        <f t="shared" si="156"/>
        <v>0</v>
      </c>
      <c r="CH40" s="17">
        <f t="shared" si="157"/>
        <v>0</v>
      </c>
      <c r="CI40" s="36"/>
      <c r="CJ40" s="52">
        <f t="shared" si="64"/>
        <v>0</v>
      </c>
    </row>
    <row r="41" spans="1:88" ht="14.55" customHeight="1" x14ac:dyDescent="0.3">
      <c r="A41" s="20"/>
      <c r="B41" s="19"/>
      <c r="C41" s="19"/>
      <c r="D41" s="14">
        <f t="shared" si="130"/>
        <v>0</v>
      </c>
      <c r="E41" s="15" t="str">
        <f t="shared" si="131"/>
        <v/>
      </c>
      <c r="F41" s="15" t="str">
        <f t="shared" si="67"/>
        <v/>
      </c>
      <c r="G41" s="15" t="str">
        <f t="shared" si="132"/>
        <v/>
      </c>
      <c r="H41" s="20"/>
      <c r="I41" s="15" t="str">
        <f t="shared" si="133"/>
        <v/>
      </c>
      <c r="J41" s="15">
        <f>IF(I41="",0,VLOOKUP(I41,Pointage[#All],2,FALSE)*J$17)</f>
        <v>0</v>
      </c>
      <c r="K41" s="24"/>
      <c r="L41" s="15" t="str">
        <f t="shared" si="134"/>
        <v/>
      </c>
      <c r="M41" s="15">
        <f>IF(L41="",0,VLOOKUP(L41,Pointage[#All],2,FALSE)*M$17)</f>
        <v>0</v>
      </c>
      <c r="N41" s="24"/>
      <c r="O41" s="15" t="str">
        <f t="shared" si="135"/>
        <v/>
      </c>
      <c r="P41" s="15">
        <f>IF(O41="",0,VLOOKUP(O41,Pointage[#All],2,FALSE)*P$17)</f>
        <v>0</v>
      </c>
      <c r="Q41" s="24"/>
      <c r="R41" s="15" t="str">
        <f t="shared" si="72"/>
        <v/>
      </c>
      <c r="S41" s="15">
        <f>IF(R41="",0,VLOOKUP(R41,Pointage[#All],2,FALSE)*S$17)</f>
        <v>0</v>
      </c>
      <c r="T41" s="16">
        <f t="shared" si="136"/>
        <v>0</v>
      </c>
      <c r="U41" s="20"/>
      <c r="V41" s="15" t="str">
        <f t="shared" si="137"/>
        <v/>
      </c>
      <c r="W41" s="15">
        <f>IF(V41="",0,VLOOKUP(V41,Pointage[#All],2,FALSE)*W$17)</f>
        <v>0</v>
      </c>
      <c r="X41" s="24"/>
      <c r="Y41" s="15" t="str">
        <f t="shared" si="138"/>
        <v/>
      </c>
      <c r="Z41" s="15">
        <f>IF(Y41="",0,VLOOKUP(Y41,Pointage[#All],2,FALSE)*Z$17)</f>
        <v>0</v>
      </c>
      <c r="AA41" s="24"/>
      <c r="AB41" s="15" t="str">
        <f t="shared" si="139"/>
        <v/>
      </c>
      <c r="AC41" s="15">
        <f>IF(AB41="",0,VLOOKUP(AB41,Pointage[#All],2,FALSE)*AC$17)</f>
        <v>0</v>
      </c>
      <c r="AD41" s="24"/>
      <c r="AE41" s="15" t="str">
        <f t="shared" si="77"/>
        <v/>
      </c>
      <c r="AF41" s="15">
        <f>IF(AE41="",0,VLOOKUP(AE41,Pointage[#All],2,FALSE)*AF$17)</f>
        <v>0</v>
      </c>
      <c r="AG41" s="16">
        <f t="shared" si="140"/>
        <v>0</v>
      </c>
      <c r="AH41" s="20"/>
      <c r="AI41" s="15" t="str">
        <f t="shared" si="141"/>
        <v/>
      </c>
      <c r="AJ41" s="15">
        <f>IF(AI41="",0,VLOOKUP(AI41,Pointage[#All],2,FALSE)*AJ$17)</f>
        <v>0</v>
      </c>
      <c r="AK41" s="24"/>
      <c r="AL41" s="15" t="str">
        <f t="shared" si="142"/>
        <v/>
      </c>
      <c r="AM41" s="15">
        <f>IF(AL41="",0,VLOOKUP(AL41,Pointage[#All],2,FALSE)*AM$17)</f>
        <v>0</v>
      </c>
      <c r="AN41" s="24"/>
      <c r="AO41" s="15" t="str">
        <f t="shared" si="143"/>
        <v/>
      </c>
      <c r="AP41" s="15">
        <f>IF(AO41="",0,VLOOKUP(AO41,Pointage[#All],2,FALSE)*AP$17)</f>
        <v>0</v>
      </c>
      <c r="AQ41" s="24"/>
      <c r="AR41" s="15" t="str">
        <f t="shared" si="82"/>
        <v/>
      </c>
      <c r="AS41" s="15">
        <f>IF(AR41="",0,VLOOKUP(AR41,Pointage[#All],2,FALSE)*AS$17)</f>
        <v>0</v>
      </c>
      <c r="AT41" s="16">
        <f t="shared" si="144"/>
        <v>0</v>
      </c>
      <c r="AU41" s="20"/>
      <c r="AV41" s="15" t="str">
        <f t="shared" si="145"/>
        <v/>
      </c>
      <c r="AW41" s="15">
        <f>IF(AV41="",0,VLOOKUP(AV41,Pointage[#All],2,FALSE)*AW$17)</f>
        <v>0</v>
      </c>
      <c r="AX41" s="24"/>
      <c r="AY41" s="15" t="str">
        <f t="shared" si="146"/>
        <v/>
      </c>
      <c r="AZ41" s="15">
        <f>IF(AY41="",0,VLOOKUP(AY41,Pointage[#All],2,FALSE)*AZ$17)</f>
        <v>0</v>
      </c>
      <c r="BA41" s="24"/>
      <c r="BB41" s="15" t="str">
        <f t="shared" si="147"/>
        <v/>
      </c>
      <c r="BC41" s="15">
        <f>IF(BB41="",0,VLOOKUP(BB41,Pointage[#All],2,FALSE)*BC$17)</f>
        <v>0</v>
      </c>
      <c r="BD41" s="24"/>
      <c r="BE41" s="15" t="str">
        <f t="shared" si="87"/>
        <v/>
      </c>
      <c r="BF41" s="15">
        <f>IF(BE41="",0,VLOOKUP(BE41,Pointage[#All],2,FALSE)*BF$17)</f>
        <v>0</v>
      </c>
      <c r="BG41" s="16">
        <f t="shared" si="148"/>
        <v>0</v>
      </c>
      <c r="BH41" s="20"/>
      <c r="BI41" s="15" t="str">
        <f t="shared" si="149"/>
        <v/>
      </c>
      <c r="BJ41" s="15">
        <f>IF(BI41="",0,VLOOKUP(BI41,Pointage[#All],2,FALSE)*BJ$17)</f>
        <v>0</v>
      </c>
      <c r="BK41" s="24"/>
      <c r="BL41" s="15" t="str">
        <f t="shared" si="150"/>
        <v/>
      </c>
      <c r="BM41" s="15">
        <f>IF(BL41="",0,VLOOKUP(BL41,Pointage[#All],2,FALSE)*BM$17)</f>
        <v>0</v>
      </c>
      <c r="BN41" s="24"/>
      <c r="BO41" s="15" t="str">
        <f t="shared" si="151"/>
        <v/>
      </c>
      <c r="BP41" s="15">
        <f>IF(BO41="",0,VLOOKUP(BO41,Pointage[#All],2,FALSE)*BP$17)</f>
        <v>0</v>
      </c>
      <c r="BQ41" s="24"/>
      <c r="BR41" s="15" t="str">
        <f t="shared" si="92"/>
        <v/>
      </c>
      <c r="BS41" s="15">
        <f>IF(BR41="",0,VLOOKUP(BR41,Pointage[#All],2,FALSE)*BS$17)</f>
        <v>0</v>
      </c>
      <c r="BT41" s="16">
        <f t="shared" si="152"/>
        <v>0</v>
      </c>
      <c r="BU41" s="20"/>
      <c r="BV41" s="15" t="str">
        <f t="shared" si="153"/>
        <v/>
      </c>
      <c r="BW41" s="15">
        <f>IF(BV41="",0,VLOOKUP(BV41,Pointage[#All],2,FALSE)*BW$17)</f>
        <v>0</v>
      </c>
      <c r="BX41" s="24"/>
      <c r="BY41" s="15" t="str">
        <f t="shared" si="154"/>
        <v/>
      </c>
      <c r="BZ41" s="15">
        <f>IF(BY41="",0,VLOOKUP(BY41,Pointage[#All],2,FALSE)*BZ$17)</f>
        <v>0</v>
      </c>
      <c r="CA41" s="24"/>
      <c r="CB41" s="15" t="str">
        <f t="shared" si="155"/>
        <v/>
      </c>
      <c r="CC41" s="15">
        <f>IF(CB41="",0,VLOOKUP(CB41,Pointage[#All],2,FALSE)*CC$17)</f>
        <v>0</v>
      </c>
      <c r="CD41" s="24"/>
      <c r="CE41" s="15" t="str">
        <f t="shared" si="97"/>
        <v/>
      </c>
      <c r="CF41" s="15">
        <f>IF(CE41="",0,VLOOKUP(CE41,Pointage[#All],2,FALSE)*CF$17)</f>
        <v>0</v>
      </c>
      <c r="CG41" s="16">
        <f t="shared" si="156"/>
        <v>0</v>
      </c>
      <c r="CH41" s="17">
        <f t="shared" si="157"/>
        <v>0</v>
      </c>
      <c r="CI41" s="36"/>
      <c r="CJ41" s="52">
        <f t="shared" si="64"/>
        <v>0</v>
      </c>
    </row>
    <row r="42" spans="1:88" ht="14.55" customHeight="1" x14ac:dyDescent="0.3">
      <c r="A42" s="20"/>
      <c r="B42" s="19"/>
      <c r="C42" s="19"/>
      <c r="D42" s="14">
        <f t="shared" si="130"/>
        <v>0</v>
      </c>
      <c r="E42" s="15" t="str">
        <f t="shared" si="131"/>
        <v/>
      </c>
      <c r="F42" s="15" t="str">
        <f t="shared" si="67"/>
        <v/>
      </c>
      <c r="G42" s="15" t="str">
        <f t="shared" si="132"/>
        <v/>
      </c>
      <c r="H42" s="20"/>
      <c r="I42" s="15" t="str">
        <f t="shared" si="133"/>
        <v/>
      </c>
      <c r="J42" s="15">
        <f>IF(I42="",0,VLOOKUP(I42,Pointage[#All],2,FALSE)*J$17)</f>
        <v>0</v>
      </c>
      <c r="K42" s="24"/>
      <c r="L42" s="15" t="str">
        <f t="shared" si="134"/>
        <v/>
      </c>
      <c r="M42" s="15">
        <f>IF(L42="",0,VLOOKUP(L42,Pointage[#All],2,FALSE)*M$17)</f>
        <v>0</v>
      </c>
      <c r="N42" s="24"/>
      <c r="O42" s="15" t="str">
        <f t="shared" si="135"/>
        <v/>
      </c>
      <c r="P42" s="15">
        <f>IF(O42="",0,VLOOKUP(O42,Pointage[#All],2,FALSE)*P$17)</f>
        <v>0</v>
      </c>
      <c r="Q42" s="24"/>
      <c r="R42" s="15" t="str">
        <f t="shared" si="72"/>
        <v/>
      </c>
      <c r="S42" s="15">
        <f>IF(R42="",0,VLOOKUP(R42,Pointage[#All],2,FALSE)*S$17)</f>
        <v>0</v>
      </c>
      <c r="T42" s="16">
        <f t="shared" si="136"/>
        <v>0</v>
      </c>
      <c r="U42" s="20"/>
      <c r="V42" s="15" t="str">
        <f t="shared" si="137"/>
        <v/>
      </c>
      <c r="W42" s="15">
        <f>IF(V42="",0,VLOOKUP(V42,Pointage[#All],2,FALSE)*W$17)</f>
        <v>0</v>
      </c>
      <c r="X42" s="24"/>
      <c r="Y42" s="15" t="str">
        <f t="shared" si="138"/>
        <v/>
      </c>
      <c r="Z42" s="15">
        <f>IF(Y42="",0,VLOOKUP(Y42,Pointage[#All],2,FALSE)*Z$17)</f>
        <v>0</v>
      </c>
      <c r="AA42" s="24"/>
      <c r="AB42" s="15" t="str">
        <f t="shared" si="139"/>
        <v/>
      </c>
      <c r="AC42" s="15">
        <f>IF(AB42="",0,VLOOKUP(AB42,Pointage[#All],2,FALSE)*AC$17)</f>
        <v>0</v>
      </c>
      <c r="AD42" s="24"/>
      <c r="AE42" s="15" t="str">
        <f t="shared" si="77"/>
        <v/>
      </c>
      <c r="AF42" s="15">
        <f>IF(AE42="",0,VLOOKUP(AE42,Pointage[#All],2,FALSE)*AF$17)</f>
        <v>0</v>
      </c>
      <c r="AG42" s="16">
        <f t="shared" si="140"/>
        <v>0</v>
      </c>
      <c r="AH42" s="20"/>
      <c r="AI42" s="15" t="str">
        <f t="shared" si="141"/>
        <v/>
      </c>
      <c r="AJ42" s="15">
        <f>IF(AI42="",0,VLOOKUP(AI42,Pointage[#All],2,FALSE)*AJ$17)</f>
        <v>0</v>
      </c>
      <c r="AK42" s="24"/>
      <c r="AL42" s="15" t="str">
        <f t="shared" si="142"/>
        <v/>
      </c>
      <c r="AM42" s="15">
        <f>IF(AL42="",0,VLOOKUP(AL42,Pointage[#All],2,FALSE)*AM$17)</f>
        <v>0</v>
      </c>
      <c r="AN42" s="24"/>
      <c r="AO42" s="15" t="str">
        <f t="shared" si="143"/>
        <v/>
      </c>
      <c r="AP42" s="15">
        <f>IF(AO42="",0,VLOOKUP(AO42,Pointage[#All],2,FALSE)*AP$17)</f>
        <v>0</v>
      </c>
      <c r="AQ42" s="24"/>
      <c r="AR42" s="15" t="str">
        <f t="shared" si="82"/>
        <v/>
      </c>
      <c r="AS42" s="15">
        <f>IF(AR42="",0,VLOOKUP(AR42,Pointage[#All],2,FALSE)*AS$17)</f>
        <v>0</v>
      </c>
      <c r="AT42" s="16">
        <f t="shared" si="144"/>
        <v>0</v>
      </c>
      <c r="AU42" s="20"/>
      <c r="AV42" s="15" t="str">
        <f t="shared" si="145"/>
        <v/>
      </c>
      <c r="AW42" s="15">
        <f>IF(AV42="",0,VLOOKUP(AV42,Pointage[#All],2,FALSE)*AW$17)</f>
        <v>0</v>
      </c>
      <c r="AX42" s="24"/>
      <c r="AY42" s="15" t="str">
        <f t="shared" si="146"/>
        <v/>
      </c>
      <c r="AZ42" s="15">
        <f>IF(AY42="",0,VLOOKUP(AY42,Pointage[#All],2,FALSE)*AZ$17)</f>
        <v>0</v>
      </c>
      <c r="BA42" s="24"/>
      <c r="BB42" s="15" t="str">
        <f t="shared" si="147"/>
        <v/>
      </c>
      <c r="BC42" s="15">
        <f>IF(BB42="",0,VLOOKUP(BB42,Pointage[#All],2,FALSE)*BC$17)</f>
        <v>0</v>
      </c>
      <c r="BD42" s="24"/>
      <c r="BE42" s="15" t="str">
        <f t="shared" si="87"/>
        <v/>
      </c>
      <c r="BF42" s="15">
        <f>IF(BE42="",0,VLOOKUP(BE42,Pointage[#All],2,FALSE)*BF$17)</f>
        <v>0</v>
      </c>
      <c r="BG42" s="16">
        <f t="shared" si="148"/>
        <v>0</v>
      </c>
      <c r="BH42" s="20"/>
      <c r="BI42" s="15" t="str">
        <f t="shared" si="149"/>
        <v/>
      </c>
      <c r="BJ42" s="15">
        <f>IF(BI42="",0,VLOOKUP(BI42,Pointage[#All],2,FALSE)*BJ$17)</f>
        <v>0</v>
      </c>
      <c r="BK42" s="24"/>
      <c r="BL42" s="15" t="str">
        <f t="shared" si="150"/>
        <v/>
      </c>
      <c r="BM42" s="15">
        <f>IF(BL42="",0,VLOOKUP(BL42,Pointage[#All],2,FALSE)*BM$17)</f>
        <v>0</v>
      </c>
      <c r="BN42" s="24"/>
      <c r="BO42" s="15" t="str">
        <f t="shared" si="151"/>
        <v/>
      </c>
      <c r="BP42" s="15">
        <f>IF(BO42="",0,VLOOKUP(BO42,Pointage[#All],2,FALSE)*BP$17)</f>
        <v>0</v>
      </c>
      <c r="BQ42" s="24"/>
      <c r="BR42" s="15" t="str">
        <f t="shared" si="92"/>
        <v/>
      </c>
      <c r="BS42" s="15">
        <f>IF(BR42="",0,VLOOKUP(BR42,Pointage[#All],2,FALSE)*BS$17)</f>
        <v>0</v>
      </c>
      <c r="BT42" s="16">
        <f t="shared" si="152"/>
        <v>0</v>
      </c>
      <c r="BU42" s="20"/>
      <c r="BV42" s="15" t="str">
        <f t="shared" si="153"/>
        <v/>
      </c>
      <c r="BW42" s="15">
        <f>IF(BV42="",0,VLOOKUP(BV42,Pointage[#All],2,FALSE)*BW$17)</f>
        <v>0</v>
      </c>
      <c r="BX42" s="24"/>
      <c r="BY42" s="15" t="str">
        <f t="shared" si="154"/>
        <v/>
      </c>
      <c r="BZ42" s="15">
        <f>IF(BY42="",0,VLOOKUP(BY42,Pointage[#All],2,FALSE)*BZ$17)</f>
        <v>0</v>
      </c>
      <c r="CA42" s="24"/>
      <c r="CB42" s="15" t="str">
        <f t="shared" si="155"/>
        <v/>
      </c>
      <c r="CC42" s="15">
        <f>IF(CB42="",0,VLOOKUP(CB42,Pointage[#All],2,FALSE)*CC$17)</f>
        <v>0</v>
      </c>
      <c r="CD42" s="24"/>
      <c r="CE42" s="15" t="str">
        <f t="shared" si="97"/>
        <v/>
      </c>
      <c r="CF42" s="15">
        <f>IF(CE42="",0,VLOOKUP(CE42,Pointage[#All],2,FALSE)*CF$17)</f>
        <v>0</v>
      </c>
      <c r="CG42" s="16">
        <f t="shared" si="156"/>
        <v>0</v>
      </c>
      <c r="CH42" s="17">
        <f t="shared" si="157"/>
        <v>0</v>
      </c>
      <c r="CI42" s="36"/>
      <c r="CJ42" s="52">
        <f t="shared" si="64"/>
        <v>0</v>
      </c>
    </row>
    <row r="43" spans="1:88" ht="14.55" customHeight="1" x14ac:dyDescent="0.3">
      <c r="A43" s="20"/>
      <c r="B43" s="19"/>
      <c r="C43" s="19"/>
      <c r="D43" s="14">
        <f t="shared" si="130"/>
        <v>0</v>
      </c>
      <c r="E43" s="15" t="str">
        <f t="shared" si="131"/>
        <v/>
      </c>
      <c r="F43" s="15" t="str">
        <f t="shared" si="67"/>
        <v/>
      </c>
      <c r="G43" s="15" t="str">
        <f t="shared" si="132"/>
        <v/>
      </c>
      <c r="H43" s="20"/>
      <c r="I43" s="15" t="str">
        <f t="shared" si="133"/>
        <v/>
      </c>
      <c r="J43" s="15">
        <f>IF(I43="",0,VLOOKUP(I43,Pointage[#All],2,FALSE)*J$17)</f>
        <v>0</v>
      </c>
      <c r="K43" s="24"/>
      <c r="L43" s="15" t="str">
        <f t="shared" si="134"/>
        <v/>
      </c>
      <c r="M43" s="15">
        <f>IF(L43="",0,VLOOKUP(L43,Pointage[#All],2,FALSE)*M$17)</f>
        <v>0</v>
      </c>
      <c r="N43" s="24"/>
      <c r="O43" s="15" t="str">
        <f t="shared" si="135"/>
        <v/>
      </c>
      <c r="P43" s="15">
        <f>IF(O43="",0,VLOOKUP(O43,Pointage[#All],2,FALSE)*P$17)</f>
        <v>0</v>
      </c>
      <c r="Q43" s="24"/>
      <c r="R43" s="15" t="str">
        <f t="shared" si="72"/>
        <v/>
      </c>
      <c r="S43" s="15">
        <f>IF(R43="",0,VLOOKUP(R43,Pointage[#All],2,FALSE)*S$17)</f>
        <v>0</v>
      </c>
      <c r="T43" s="16">
        <f t="shared" si="136"/>
        <v>0</v>
      </c>
      <c r="U43" s="20"/>
      <c r="V43" s="15" t="str">
        <f t="shared" si="137"/>
        <v/>
      </c>
      <c r="W43" s="15">
        <f>IF(V43="",0,VLOOKUP(V43,Pointage[#All],2,FALSE)*W$17)</f>
        <v>0</v>
      </c>
      <c r="X43" s="24"/>
      <c r="Y43" s="15" t="str">
        <f t="shared" si="138"/>
        <v/>
      </c>
      <c r="Z43" s="15">
        <f>IF(Y43="",0,VLOOKUP(Y43,Pointage[#All],2,FALSE)*Z$17)</f>
        <v>0</v>
      </c>
      <c r="AA43" s="24"/>
      <c r="AB43" s="15" t="str">
        <f t="shared" si="139"/>
        <v/>
      </c>
      <c r="AC43" s="15">
        <f>IF(AB43="",0,VLOOKUP(AB43,Pointage[#All],2,FALSE)*AC$17)</f>
        <v>0</v>
      </c>
      <c r="AD43" s="24"/>
      <c r="AE43" s="15" t="str">
        <f t="shared" si="77"/>
        <v/>
      </c>
      <c r="AF43" s="15">
        <f>IF(AE43="",0,VLOOKUP(AE43,Pointage[#All],2,FALSE)*AF$17)</f>
        <v>0</v>
      </c>
      <c r="AG43" s="16">
        <f t="shared" si="140"/>
        <v>0</v>
      </c>
      <c r="AH43" s="20"/>
      <c r="AI43" s="15" t="str">
        <f t="shared" si="141"/>
        <v/>
      </c>
      <c r="AJ43" s="15">
        <f>IF(AI43="",0,VLOOKUP(AI43,Pointage[#All],2,FALSE)*AJ$17)</f>
        <v>0</v>
      </c>
      <c r="AK43" s="24"/>
      <c r="AL43" s="15" t="str">
        <f t="shared" si="142"/>
        <v/>
      </c>
      <c r="AM43" s="15">
        <f>IF(AL43="",0,VLOOKUP(AL43,Pointage[#All],2,FALSE)*AM$17)</f>
        <v>0</v>
      </c>
      <c r="AN43" s="24"/>
      <c r="AO43" s="15" t="str">
        <f t="shared" si="143"/>
        <v/>
      </c>
      <c r="AP43" s="15">
        <f>IF(AO43="",0,VLOOKUP(AO43,Pointage[#All],2,FALSE)*AP$17)</f>
        <v>0</v>
      </c>
      <c r="AQ43" s="24"/>
      <c r="AR43" s="15" t="str">
        <f t="shared" si="82"/>
        <v/>
      </c>
      <c r="AS43" s="15">
        <f>IF(AR43="",0,VLOOKUP(AR43,Pointage[#All],2,FALSE)*AS$17)</f>
        <v>0</v>
      </c>
      <c r="AT43" s="16">
        <f t="shared" si="144"/>
        <v>0</v>
      </c>
      <c r="AU43" s="20"/>
      <c r="AV43" s="15" t="str">
        <f t="shared" si="145"/>
        <v/>
      </c>
      <c r="AW43" s="15">
        <f>IF(AV43="",0,VLOOKUP(AV43,Pointage[#All],2,FALSE)*AW$17)</f>
        <v>0</v>
      </c>
      <c r="AX43" s="24"/>
      <c r="AY43" s="15" t="str">
        <f t="shared" si="146"/>
        <v/>
      </c>
      <c r="AZ43" s="15">
        <f>IF(AY43="",0,VLOOKUP(AY43,Pointage[#All],2,FALSE)*AZ$17)</f>
        <v>0</v>
      </c>
      <c r="BA43" s="24"/>
      <c r="BB43" s="15" t="str">
        <f t="shared" si="147"/>
        <v/>
      </c>
      <c r="BC43" s="15">
        <f>IF(BB43="",0,VLOOKUP(BB43,Pointage[#All],2,FALSE)*BC$17)</f>
        <v>0</v>
      </c>
      <c r="BD43" s="24"/>
      <c r="BE43" s="15" t="str">
        <f t="shared" si="87"/>
        <v/>
      </c>
      <c r="BF43" s="15">
        <f>IF(BE43="",0,VLOOKUP(BE43,Pointage[#All],2,FALSE)*BF$17)</f>
        <v>0</v>
      </c>
      <c r="BG43" s="16">
        <f t="shared" si="148"/>
        <v>0</v>
      </c>
      <c r="BH43" s="20"/>
      <c r="BI43" s="15" t="str">
        <f t="shared" si="149"/>
        <v/>
      </c>
      <c r="BJ43" s="15">
        <f>IF(BI43="",0,VLOOKUP(BI43,Pointage[#All],2,FALSE)*BJ$17)</f>
        <v>0</v>
      </c>
      <c r="BK43" s="24"/>
      <c r="BL43" s="15" t="str">
        <f t="shared" si="150"/>
        <v/>
      </c>
      <c r="BM43" s="15">
        <f>IF(BL43="",0,VLOOKUP(BL43,Pointage[#All],2,FALSE)*BM$17)</f>
        <v>0</v>
      </c>
      <c r="BN43" s="24"/>
      <c r="BO43" s="15" t="str">
        <f t="shared" si="151"/>
        <v/>
      </c>
      <c r="BP43" s="15">
        <f>IF(BO43="",0,VLOOKUP(BO43,Pointage[#All],2,FALSE)*BP$17)</f>
        <v>0</v>
      </c>
      <c r="BQ43" s="24"/>
      <c r="BR43" s="15" t="str">
        <f t="shared" si="92"/>
        <v/>
      </c>
      <c r="BS43" s="15">
        <f>IF(BR43="",0,VLOOKUP(BR43,Pointage[#All],2,FALSE)*BS$17)</f>
        <v>0</v>
      </c>
      <c r="BT43" s="16">
        <f t="shared" si="152"/>
        <v>0</v>
      </c>
      <c r="BU43" s="20"/>
      <c r="BV43" s="15" t="str">
        <f t="shared" si="153"/>
        <v/>
      </c>
      <c r="BW43" s="15">
        <f>IF(BV43="",0,VLOOKUP(BV43,Pointage[#All],2,FALSE)*BW$17)</f>
        <v>0</v>
      </c>
      <c r="BX43" s="24"/>
      <c r="BY43" s="15" t="str">
        <f t="shared" si="154"/>
        <v/>
      </c>
      <c r="BZ43" s="15">
        <f>IF(BY43="",0,VLOOKUP(BY43,Pointage[#All],2,FALSE)*BZ$17)</f>
        <v>0</v>
      </c>
      <c r="CA43" s="24"/>
      <c r="CB43" s="15" t="str">
        <f t="shared" si="155"/>
        <v/>
      </c>
      <c r="CC43" s="15">
        <f>IF(CB43="",0,VLOOKUP(CB43,Pointage[#All],2,FALSE)*CC$17)</f>
        <v>0</v>
      </c>
      <c r="CD43" s="24"/>
      <c r="CE43" s="15" t="str">
        <f t="shared" si="97"/>
        <v/>
      </c>
      <c r="CF43" s="15">
        <f>IF(CE43="",0,VLOOKUP(CE43,Pointage[#All],2,FALSE)*CF$17)</f>
        <v>0</v>
      </c>
      <c r="CG43" s="16">
        <f t="shared" si="156"/>
        <v>0</v>
      </c>
      <c r="CH43" s="17">
        <f t="shared" si="157"/>
        <v>0</v>
      </c>
      <c r="CI43" s="36"/>
      <c r="CJ43" s="52">
        <f t="shared" si="64"/>
        <v>0</v>
      </c>
    </row>
    <row r="44" spans="1:88" ht="14.55" customHeight="1" x14ac:dyDescent="0.3">
      <c r="A44" s="20"/>
      <c r="B44" s="19"/>
      <c r="C44" s="19"/>
      <c r="D44" s="14">
        <f t="shared" si="130"/>
        <v>0</v>
      </c>
      <c r="E44" s="15" t="str">
        <f t="shared" si="131"/>
        <v/>
      </c>
      <c r="F44" s="15" t="str">
        <f t="shared" si="67"/>
        <v/>
      </c>
      <c r="G44" s="15" t="str">
        <f t="shared" si="132"/>
        <v/>
      </c>
      <c r="H44" s="20"/>
      <c r="I44" s="15" t="str">
        <f t="shared" si="133"/>
        <v/>
      </c>
      <c r="J44" s="15">
        <f>IF(I44="",0,VLOOKUP(I44,Pointage[#All],2,FALSE)*J$17)</f>
        <v>0</v>
      </c>
      <c r="K44" s="24"/>
      <c r="L44" s="15" t="str">
        <f t="shared" si="134"/>
        <v/>
      </c>
      <c r="M44" s="15">
        <f>IF(L44="",0,VLOOKUP(L44,Pointage[#All],2,FALSE)*M$17)</f>
        <v>0</v>
      </c>
      <c r="N44" s="24"/>
      <c r="O44" s="15" t="str">
        <f t="shared" si="135"/>
        <v/>
      </c>
      <c r="P44" s="15">
        <f>IF(O44="",0,VLOOKUP(O44,Pointage[#All],2,FALSE)*P$17)</f>
        <v>0</v>
      </c>
      <c r="Q44" s="24"/>
      <c r="R44" s="15" t="str">
        <f t="shared" si="72"/>
        <v/>
      </c>
      <c r="S44" s="15">
        <f>IF(R44="",0,VLOOKUP(R44,Pointage[#All],2,FALSE)*S$17)</f>
        <v>0</v>
      </c>
      <c r="T44" s="16">
        <f t="shared" si="136"/>
        <v>0</v>
      </c>
      <c r="U44" s="20"/>
      <c r="V44" s="15" t="str">
        <f t="shared" si="137"/>
        <v/>
      </c>
      <c r="W44" s="15">
        <f>IF(V44="",0,VLOOKUP(V44,Pointage[#All],2,FALSE)*W$17)</f>
        <v>0</v>
      </c>
      <c r="X44" s="24"/>
      <c r="Y44" s="15" t="str">
        <f t="shared" si="138"/>
        <v/>
      </c>
      <c r="Z44" s="15">
        <f>IF(Y44="",0,VLOOKUP(Y44,Pointage[#All],2,FALSE)*Z$17)</f>
        <v>0</v>
      </c>
      <c r="AA44" s="24"/>
      <c r="AB44" s="15" t="str">
        <f t="shared" si="139"/>
        <v/>
      </c>
      <c r="AC44" s="15">
        <f>IF(AB44="",0,VLOOKUP(AB44,Pointage[#All],2,FALSE)*AC$17)</f>
        <v>0</v>
      </c>
      <c r="AD44" s="24"/>
      <c r="AE44" s="15" t="str">
        <f t="shared" si="77"/>
        <v/>
      </c>
      <c r="AF44" s="15">
        <f>IF(AE44="",0,VLOOKUP(AE44,Pointage[#All],2,FALSE)*AF$17)</f>
        <v>0</v>
      </c>
      <c r="AG44" s="16">
        <f t="shared" si="140"/>
        <v>0</v>
      </c>
      <c r="AH44" s="20"/>
      <c r="AI44" s="15" t="str">
        <f t="shared" si="141"/>
        <v/>
      </c>
      <c r="AJ44" s="15">
        <f>IF(AI44="",0,VLOOKUP(AI44,Pointage[#All],2,FALSE)*AJ$17)</f>
        <v>0</v>
      </c>
      <c r="AK44" s="24"/>
      <c r="AL44" s="15" t="str">
        <f t="shared" si="142"/>
        <v/>
      </c>
      <c r="AM44" s="15">
        <f>IF(AL44="",0,VLOOKUP(AL44,Pointage[#All],2,FALSE)*AM$17)</f>
        <v>0</v>
      </c>
      <c r="AN44" s="24"/>
      <c r="AO44" s="15" t="str">
        <f t="shared" si="143"/>
        <v/>
      </c>
      <c r="AP44" s="15">
        <f>IF(AO44="",0,VLOOKUP(AO44,Pointage[#All],2,FALSE)*AP$17)</f>
        <v>0</v>
      </c>
      <c r="AQ44" s="24"/>
      <c r="AR44" s="15" t="str">
        <f t="shared" si="82"/>
        <v/>
      </c>
      <c r="AS44" s="15">
        <f>IF(AR44="",0,VLOOKUP(AR44,Pointage[#All],2,FALSE)*AS$17)</f>
        <v>0</v>
      </c>
      <c r="AT44" s="16">
        <f t="shared" si="144"/>
        <v>0</v>
      </c>
      <c r="AU44" s="20"/>
      <c r="AV44" s="15" t="str">
        <f t="shared" si="145"/>
        <v/>
      </c>
      <c r="AW44" s="15">
        <f>IF(AV44="",0,VLOOKUP(AV44,Pointage[#All],2,FALSE)*AW$17)</f>
        <v>0</v>
      </c>
      <c r="AX44" s="24"/>
      <c r="AY44" s="15" t="str">
        <f t="shared" si="146"/>
        <v/>
      </c>
      <c r="AZ44" s="15">
        <f>IF(AY44="",0,VLOOKUP(AY44,Pointage[#All],2,FALSE)*AZ$17)</f>
        <v>0</v>
      </c>
      <c r="BA44" s="24"/>
      <c r="BB44" s="15" t="str">
        <f t="shared" si="147"/>
        <v/>
      </c>
      <c r="BC44" s="15">
        <f>IF(BB44="",0,VLOOKUP(BB44,Pointage[#All],2,FALSE)*BC$17)</f>
        <v>0</v>
      </c>
      <c r="BD44" s="24"/>
      <c r="BE44" s="15" t="str">
        <f t="shared" si="87"/>
        <v/>
      </c>
      <c r="BF44" s="15">
        <f>IF(BE44="",0,VLOOKUP(BE44,Pointage[#All],2,FALSE)*BF$17)</f>
        <v>0</v>
      </c>
      <c r="BG44" s="16">
        <f t="shared" si="148"/>
        <v>0</v>
      </c>
      <c r="BH44" s="20"/>
      <c r="BI44" s="15" t="str">
        <f t="shared" si="149"/>
        <v/>
      </c>
      <c r="BJ44" s="15">
        <f>IF(BI44="",0,VLOOKUP(BI44,Pointage[#All],2,FALSE)*BJ$17)</f>
        <v>0</v>
      </c>
      <c r="BK44" s="24"/>
      <c r="BL44" s="15" t="str">
        <f t="shared" si="150"/>
        <v/>
      </c>
      <c r="BM44" s="15">
        <f>IF(BL44="",0,VLOOKUP(BL44,Pointage[#All],2,FALSE)*BM$17)</f>
        <v>0</v>
      </c>
      <c r="BN44" s="24"/>
      <c r="BO44" s="15" t="str">
        <f t="shared" si="151"/>
        <v/>
      </c>
      <c r="BP44" s="15">
        <f>IF(BO44="",0,VLOOKUP(BO44,Pointage[#All],2,FALSE)*BP$17)</f>
        <v>0</v>
      </c>
      <c r="BQ44" s="24"/>
      <c r="BR44" s="15" t="str">
        <f t="shared" si="92"/>
        <v/>
      </c>
      <c r="BS44" s="15">
        <f>IF(BR44="",0,VLOOKUP(BR44,Pointage[#All],2,FALSE)*BS$17)</f>
        <v>0</v>
      </c>
      <c r="BT44" s="16">
        <f t="shared" si="152"/>
        <v>0</v>
      </c>
      <c r="BU44" s="20"/>
      <c r="BV44" s="15" t="str">
        <f t="shared" si="153"/>
        <v/>
      </c>
      <c r="BW44" s="15">
        <f>IF(BV44="",0,VLOOKUP(BV44,Pointage[#All],2,FALSE)*BW$17)</f>
        <v>0</v>
      </c>
      <c r="BX44" s="24"/>
      <c r="BY44" s="15" t="str">
        <f t="shared" si="154"/>
        <v/>
      </c>
      <c r="BZ44" s="15">
        <f>IF(BY44="",0,VLOOKUP(BY44,Pointage[#All],2,FALSE)*BZ$17)</f>
        <v>0</v>
      </c>
      <c r="CA44" s="24"/>
      <c r="CB44" s="15" t="str">
        <f t="shared" si="155"/>
        <v/>
      </c>
      <c r="CC44" s="15">
        <f>IF(CB44="",0,VLOOKUP(CB44,Pointage[#All],2,FALSE)*CC$17)</f>
        <v>0</v>
      </c>
      <c r="CD44" s="24"/>
      <c r="CE44" s="15" t="str">
        <f t="shared" si="97"/>
        <v/>
      </c>
      <c r="CF44" s="15">
        <f>IF(CE44="",0,VLOOKUP(CE44,Pointage[#All],2,FALSE)*CF$17)</f>
        <v>0</v>
      </c>
      <c r="CG44" s="16">
        <f t="shared" si="156"/>
        <v>0</v>
      </c>
      <c r="CH44" s="17">
        <f t="shared" si="157"/>
        <v>0</v>
      </c>
      <c r="CI44" s="36"/>
      <c r="CJ44" s="52">
        <f t="shared" si="64"/>
        <v>0</v>
      </c>
    </row>
    <row r="45" spans="1:88" ht="14.55" customHeight="1" x14ac:dyDescent="0.3">
      <c r="A45" s="20"/>
      <c r="B45" s="19"/>
      <c r="C45" s="19"/>
      <c r="D45" s="14">
        <f t="shared" si="130"/>
        <v>0</v>
      </c>
      <c r="E45" s="15" t="str">
        <f t="shared" si="131"/>
        <v/>
      </c>
      <c r="F45" s="15" t="str">
        <f t="shared" si="67"/>
        <v/>
      </c>
      <c r="G45" s="15" t="str">
        <f t="shared" si="132"/>
        <v/>
      </c>
      <c r="H45" s="20"/>
      <c r="I45" s="15" t="str">
        <f t="shared" si="133"/>
        <v/>
      </c>
      <c r="J45" s="15">
        <f>IF(I45="",0,VLOOKUP(I45,Pointage[#All],2,FALSE)*J$17)</f>
        <v>0</v>
      </c>
      <c r="K45" s="24"/>
      <c r="L45" s="15" t="str">
        <f t="shared" si="134"/>
        <v/>
      </c>
      <c r="M45" s="15">
        <f>IF(L45="",0,VLOOKUP(L45,Pointage[#All],2,FALSE)*M$17)</f>
        <v>0</v>
      </c>
      <c r="N45" s="24"/>
      <c r="O45" s="15" t="str">
        <f t="shared" si="135"/>
        <v/>
      </c>
      <c r="P45" s="15">
        <f>IF(O45="",0,VLOOKUP(O45,Pointage[#All],2,FALSE)*P$17)</f>
        <v>0</v>
      </c>
      <c r="Q45" s="24"/>
      <c r="R45" s="15" t="str">
        <f t="shared" si="72"/>
        <v/>
      </c>
      <c r="S45" s="15">
        <f>IF(R45="",0,VLOOKUP(R45,Pointage[#All],2,FALSE)*S$17)</f>
        <v>0</v>
      </c>
      <c r="T45" s="16">
        <f t="shared" si="136"/>
        <v>0</v>
      </c>
      <c r="U45" s="20"/>
      <c r="V45" s="15" t="str">
        <f t="shared" si="137"/>
        <v/>
      </c>
      <c r="W45" s="15">
        <f>IF(V45="",0,VLOOKUP(V45,Pointage[#All],2,FALSE)*W$17)</f>
        <v>0</v>
      </c>
      <c r="X45" s="24"/>
      <c r="Y45" s="15" t="str">
        <f t="shared" si="138"/>
        <v/>
      </c>
      <c r="Z45" s="15">
        <f>IF(Y45="",0,VLOOKUP(Y45,Pointage[#All],2,FALSE)*Z$17)</f>
        <v>0</v>
      </c>
      <c r="AA45" s="24"/>
      <c r="AB45" s="15" t="str">
        <f t="shared" si="139"/>
        <v/>
      </c>
      <c r="AC45" s="15">
        <f>IF(AB45="",0,VLOOKUP(AB45,Pointage[#All],2,FALSE)*AC$17)</f>
        <v>0</v>
      </c>
      <c r="AD45" s="24"/>
      <c r="AE45" s="15" t="str">
        <f t="shared" si="77"/>
        <v/>
      </c>
      <c r="AF45" s="15">
        <f>IF(AE45="",0,VLOOKUP(AE45,Pointage[#All],2,FALSE)*AF$17)</f>
        <v>0</v>
      </c>
      <c r="AG45" s="16">
        <f t="shared" si="140"/>
        <v>0</v>
      </c>
      <c r="AH45" s="20"/>
      <c r="AI45" s="15" t="str">
        <f t="shared" si="141"/>
        <v/>
      </c>
      <c r="AJ45" s="15">
        <f>IF(AI45="",0,VLOOKUP(AI45,Pointage[#All],2,FALSE)*AJ$17)</f>
        <v>0</v>
      </c>
      <c r="AK45" s="24"/>
      <c r="AL45" s="15" t="str">
        <f t="shared" si="142"/>
        <v/>
      </c>
      <c r="AM45" s="15">
        <f>IF(AL45="",0,VLOOKUP(AL45,Pointage[#All],2,FALSE)*AM$17)</f>
        <v>0</v>
      </c>
      <c r="AN45" s="24"/>
      <c r="AO45" s="15" t="str">
        <f t="shared" si="143"/>
        <v/>
      </c>
      <c r="AP45" s="15">
        <f>IF(AO45="",0,VLOOKUP(AO45,Pointage[#All],2,FALSE)*AP$17)</f>
        <v>0</v>
      </c>
      <c r="AQ45" s="24"/>
      <c r="AR45" s="15" t="str">
        <f t="shared" si="82"/>
        <v/>
      </c>
      <c r="AS45" s="15">
        <f>IF(AR45="",0,VLOOKUP(AR45,Pointage[#All],2,FALSE)*AS$17)</f>
        <v>0</v>
      </c>
      <c r="AT45" s="16">
        <f t="shared" si="144"/>
        <v>0</v>
      </c>
      <c r="AU45" s="20"/>
      <c r="AV45" s="15" t="str">
        <f t="shared" si="145"/>
        <v/>
      </c>
      <c r="AW45" s="15">
        <f>IF(AV45="",0,VLOOKUP(AV45,Pointage[#All],2,FALSE)*AW$17)</f>
        <v>0</v>
      </c>
      <c r="AX45" s="24"/>
      <c r="AY45" s="15" t="str">
        <f t="shared" si="146"/>
        <v/>
      </c>
      <c r="AZ45" s="15">
        <f>IF(AY45="",0,VLOOKUP(AY45,Pointage[#All],2,FALSE)*AZ$17)</f>
        <v>0</v>
      </c>
      <c r="BA45" s="24"/>
      <c r="BB45" s="15" t="str">
        <f t="shared" si="147"/>
        <v/>
      </c>
      <c r="BC45" s="15">
        <f>IF(BB45="",0,VLOOKUP(BB45,Pointage[#All],2,FALSE)*BC$17)</f>
        <v>0</v>
      </c>
      <c r="BD45" s="24"/>
      <c r="BE45" s="15" t="str">
        <f t="shared" si="87"/>
        <v/>
      </c>
      <c r="BF45" s="15">
        <f>IF(BE45="",0,VLOOKUP(BE45,Pointage[#All],2,FALSE)*BF$17)</f>
        <v>0</v>
      </c>
      <c r="BG45" s="16">
        <f t="shared" si="148"/>
        <v>0</v>
      </c>
      <c r="BH45" s="20"/>
      <c r="BI45" s="15" t="str">
        <f t="shared" si="149"/>
        <v/>
      </c>
      <c r="BJ45" s="15">
        <f>IF(BI45="",0,VLOOKUP(BI45,Pointage[#All],2,FALSE)*BJ$17)</f>
        <v>0</v>
      </c>
      <c r="BK45" s="24"/>
      <c r="BL45" s="15" t="str">
        <f t="shared" si="150"/>
        <v/>
      </c>
      <c r="BM45" s="15">
        <f>IF(BL45="",0,VLOOKUP(BL45,Pointage[#All],2,FALSE)*BM$17)</f>
        <v>0</v>
      </c>
      <c r="BN45" s="24"/>
      <c r="BO45" s="15" t="str">
        <f t="shared" si="151"/>
        <v/>
      </c>
      <c r="BP45" s="15">
        <f>IF(BO45="",0,VLOOKUP(BO45,Pointage[#All],2,FALSE)*BP$17)</f>
        <v>0</v>
      </c>
      <c r="BQ45" s="24"/>
      <c r="BR45" s="15" t="str">
        <f t="shared" si="92"/>
        <v/>
      </c>
      <c r="BS45" s="15">
        <f>IF(BR45="",0,VLOOKUP(BR45,Pointage[#All],2,FALSE)*BS$17)</f>
        <v>0</v>
      </c>
      <c r="BT45" s="16">
        <f t="shared" si="152"/>
        <v>0</v>
      </c>
      <c r="BU45" s="20"/>
      <c r="BV45" s="15" t="str">
        <f t="shared" si="153"/>
        <v/>
      </c>
      <c r="BW45" s="15">
        <f>IF(BV45="",0,VLOOKUP(BV45,Pointage[#All],2,FALSE)*BW$17)</f>
        <v>0</v>
      </c>
      <c r="BX45" s="24"/>
      <c r="BY45" s="15" t="str">
        <f t="shared" si="154"/>
        <v/>
      </c>
      <c r="BZ45" s="15">
        <f>IF(BY45="",0,VLOOKUP(BY45,Pointage[#All],2,FALSE)*BZ$17)</f>
        <v>0</v>
      </c>
      <c r="CA45" s="24"/>
      <c r="CB45" s="15" t="str">
        <f t="shared" si="155"/>
        <v/>
      </c>
      <c r="CC45" s="15">
        <f>IF(CB45="",0,VLOOKUP(CB45,Pointage[#All],2,FALSE)*CC$17)</f>
        <v>0</v>
      </c>
      <c r="CD45" s="24"/>
      <c r="CE45" s="15" t="str">
        <f t="shared" si="97"/>
        <v/>
      </c>
      <c r="CF45" s="15">
        <f>IF(CE45="",0,VLOOKUP(CE45,Pointage[#All],2,FALSE)*CF$17)</f>
        <v>0</v>
      </c>
      <c r="CG45" s="16">
        <f t="shared" si="156"/>
        <v>0</v>
      </c>
      <c r="CH45" s="17">
        <f t="shared" si="157"/>
        <v>0</v>
      </c>
      <c r="CI45" s="36"/>
      <c r="CJ45" s="52">
        <f t="shared" si="64"/>
        <v>0</v>
      </c>
    </row>
    <row r="46" spans="1:88" ht="14.55" customHeight="1" x14ac:dyDescent="0.3">
      <c r="A46" s="20"/>
      <c r="B46" s="19"/>
      <c r="C46" s="19"/>
      <c r="D46" s="14">
        <f t="shared" si="130"/>
        <v>0</v>
      </c>
      <c r="E46" s="15" t="str">
        <f t="shared" si="131"/>
        <v/>
      </c>
      <c r="F46" s="15" t="str">
        <f t="shared" si="67"/>
        <v/>
      </c>
      <c r="G46" s="15" t="str">
        <f t="shared" si="132"/>
        <v/>
      </c>
      <c r="H46" s="20"/>
      <c r="I46" s="15" t="str">
        <f t="shared" si="133"/>
        <v/>
      </c>
      <c r="J46" s="15">
        <f>IF(I46="",0,VLOOKUP(I46,Pointage[#All],2,FALSE)*J$17)</f>
        <v>0</v>
      </c>
      <c r="K46" s="24"/>
      <c r="L46" s="15" t="str">
        <f t="shared" si="134"/>
        <v/>
      </c>
      <c r="M46" s="15">
        <f>IF(L46="",0,VLOOKUP(L46,Pointage[#All],2,FALSE)*M$17)</f>
        <v>0</v>
      </c>
      <c r="N46" s="24"/>
      <c r="O46" s="15" t="str">
        <f t="shared" si="135"/>
        <v/>
      </c>
      <c r="P46" s="15">
        <f>IF(O46="",0,VLOOKUP(O46,Pointage[#All],2,FALSE)*P$17)</f>
        <v>0</v>
      </c>
      <c r="Q46" s="24"/>
      <c r="R46" s="15" t="str">
        <f t="shared" si="72"/>
        <v/>
      </c>
      <c r="S46" s="15">
        <f>IF(R46="",0,VLOOKUP(R46,Pointage[#All],2,FALSE)*S$17)</f>
        <v>0</v>
      </c>
      <c r="T46" s="16">
        <f t="shared" si="136"/>
        <v>0</v>
      </c>
      <c r="U46" s="20"/>
      <c r="V46" s="15" t="str">
        <f t="shared" si="137"/>
        <v/>
      </c>
      <c r="W46" s="15">
        <f>IF(V46="",0,VLOOKUP(V46,Pointage[#All],2,FALSE)*W$17)</f>
        <v>0</v>
      </c>
      <c r="X46" s="24"/>
      <c r="Y46" s="15" t="str">
        <f t="shared" si="138"/>
        <v/>
      </c>
      <c r="Z46" s="15">
        <f>IF(Y46="",0,VLOOKUP(Y46,Pointage[#All],2,FALSE)*Z$17)</f>
        <v>0</v>
      </c>
      <c r="AA46" s="24"/>
      <c r="AB46" s="15" t="str">
        <f t="shared" si="139"/>
        <v/>
      </c>
      <c r="AC46" s="15">
        <f>IF(AB46="",0,VLOOKUP(AB46,Pointage[#All],2,FALSE)*AC$17)</f>
        <v>0</v>
      </c>
      <c r="AD46" s="24"/>
      <c r="AE46" s="15" t="str">
        <f t="shared" si="77"/>
        <v/>
      </c>
      <c r="AF46" s="15">
        <f>IF(AE46="",0,VLOOKUP(AE46,Pointage[#All],2,FALSE)*AF$17)</f>
        <v>0</v>
      </c>
      <c r="AG46" s="16">
        <f t="shared" si="140"/>
        <v>0</v>
      </c>
      <c r="AH46" s="20"/>
      <c r="AI46" s="15" t="str">
        <f t="shared" si="141"/>
        <v/>
      </c>
      <c r="AJ46" s="15">
        <f>IF(AI46="",0,VLOOKUP(AI46,Pointage[#All],2,FALSE)*AJ$17)</f>
        <v>0</v>
      </c>
      <c r="AK46" s="24"/>
      <c r="AL46" s="15" t="str">
        <f t="shared" si="142"/>
        <v/>
      </c>
      <c r="AM46" s="15">
        <f>IF(AL46="",0,VLOOKUP(AL46,Pointage[#All],2,FALSE)*AM$17)</f>
        <v>0</v>
      </c>
      <c r="AN46" s="24"/>
      <c r="AO46" s="15" t="str">
        <f t="shared" si="143"/>
        <v/>
      </c>
      <c r="AP46" s="15">
        <f>IF(AO46="",0,VLOOKUP(AO46,Pointage[#All],2,FALSE)*AP$17)</f>
        <v>0</v>
      </c>
      <c r="AQ46" s="24"/>
      <c r="AR46" s="15" t="str">
        <f t="shared" si="82"/>
        <v/>
      </c>
      <c r="AS46" s="15">
        <f>IF(AR46="",0,VLOOKUP(AR46,Pointage[#All],2,FALSE)*AS$17)</f>
        <v>0</v>
      </c>
      <c r="AT46" s="16">
        <f t="shared" si="144"/>
        <v>0</v>
      </c>
      <c r="AU46" s="20"/>
      <c r="AV46" s="15" t="str">
        <f t="shared" si="145"/>
        <v/>
      </c>
      <c r="AW46" s="15">
        <f>IF(AV46="",0,VLOOKUP(AV46,Pointage[#All],2,FALSE)*AW$17)</f>
        <v>0</v>
      </c>
      <c r="AX46" s="24"/>
      <c r="AY46" s="15" t="str">
        <f t="shared" si="146"/>
        <v/>
      </c>
      <c r="AZ46" s="15">
        <f>IF(AY46="",0,VLOOKUP(AY46,Pointage[#All],2,FALSE)*AZ$17)</f>
        <v>0</v>
      </c>
      <c r="BA46" s="24"/>
      <c r="BB46" s="15" t="str">
        <f t="shared" si="147"/>
        <v/>
      </c>
      <c r="BC46" s="15">
        <f>IF(BB46="",0,VLOOKUP(BB46,Pointage[#All],2,FALSE)*BC$17)</f>
        <v>0</v>
      </c>
      <c r="BD46" s="24"/>
      <c r="BE46" s="15" t="str">
        <f t="shared" si="87"/>
        <v/>
      </c>
      <c r="BF46" s="15">
        <f>IF(BE46="",0,VLOOKUP(BE46,Pointage[#All],2,FALSE)*BF$17)</f>
        <v>0</v>
      </c>
      <c r="BG46" s="16">
        <f t="shared" si="148"/>
        <v>0</v>
      </c>
      <c r="BH46" s="20"/>
      <c r="BI46" s="15" t="str">
        <f t="shared" si="149"/>
        <v/>
      </c>
      <c r="BJ46" s="15">
        <f>IF(BI46="",0,VLOOKUP(BI46,Pointage[#All],2,FALSE)*BJ$17)</f>
        <v>0</v>
      </c>
      <c r="BK46" s="24"/>
      <c r="BL46" s="15" t="str">
        <f t="shared" si="150"/>
        <v/>
      </c>
      <c r="BM46" s="15">
        <f>IF(BL46="",0,VLOOKUP(BL46,Pointage[#All],2,FALSE)*BM$17)</f>
        <v>0</v>
      </c>
      <c r="BN46" s="24"/>
      <c r="BO46" s="15" t="str">
        <f t="shared" si="151"/>
        <v/>
      </c>
      <c r="BP46" s="15">
        <f>IF(BO46="",0,VLOOKUP(BO46,Pointage[#All],2,FALSE)*BP$17)</f>
        <v>0</v>
      </c>
      <c r="BQ46" s="24"/>
      <c r="BR46" s="15" t="str">
        <f t="shared" si="92"/>
        <v/>
      </c>
      <c r="BS46" s="15">
        <f>IF(BR46="",0,VLOOKUP(BR46,Pointage[#All],2,FALSE)*BS$17)</f>
        <v>0</v>
      </c>
      <c r="BT46" s="16">
        <f t="shared" si="152"/>
        <v>0</v>
      </c>
      <c r="BU46" s="20"/>
      <c r="BV46" s="15" t="str">
        <f t="shared" si="153"/>
        <v/>
      </c>
      <c r="BW46" s="15">
        <f>IF(BV46="",0,VLOOKUP(BV46,Pointage[#All],2,FALSE)*BW$17)</f>
        <v>0</v>
      </c>
      <c r="BX46" s="24"/>
      <c r="BY46" s="15" t="str">
        <f t="shared" si="154"/>
        <v/>
      </c>
      <c r="BZ46" s="15">
        <f>IF(BY46="",0,VLOOKUP(BY46,Pointage[#All],2,FALSE)*BZ$17)</f>
        <v>0</v>
      </c>
      <c r="CA46" s="24"/>
      <c r="CB46" s="15" t="str">
        <f t="shared" si="155"/>
        <v/>
      </c>
      <c r="CC46" s="15">
        <f>IF(CB46="",0,VLOOKUP(CB46,Pointage[#All],2,FALSE)*CC$17)</f>
        <v>0</v>
      </c>
      <c r="CD46" s="24"/>
      <c r="CE46" s="15" t="str">
        <f t="shared" si="97"/>
        <v/>
      </c>
      <c r="CF46" s="15">
        <f>IF(CE46="",0,VLOOKUP(CE46,Pointage[#All],2,FALSE)*CF$17)</f>
        <v>0</v>
      </c>
      <c r="CG46" s="16">
        <f t="shared" si="156"/>
        <v>0</v>
      </c>
      <c r="CH46" s="17">
        <f t="shared" si="157"/>
        <v>0</v>
      </c>
      <c r="CI46" s="36"/>
      <c r="CJ46" s="52">
        <f t="shared" si="64"/>
        <v>0</v>
      </c>
    </row>
    <row r="47" spans="1:88" ht="14.55" customHeight="1" x14ac:dyDescent="0.3">
      <c r="A47" s="20"/>
      <c r="B47" s="19"/>
      <c r="C47" s="19"/>
      <c r="D47" s="14">
        <f t="shared" si="130"/>
        <v>0</v>
      </c>
      <c r="E47" s="15" t="str">
        <f t="shared" si="131"/>
        <v/>
      </c>
      <c r="F47" s="15" t="str">
        <f t="shared" si="67"/>
        <v/>
      </c>
      <c r="G47" s="15" t="str">
        <f t="shared" si="132"/>
        <v/>
      </c>
      <c r="H47" s="20"/>
      <c r="I47" s="15" t="str">
        <f t="shared" si="133"/>
        <v/>
      </c>
      <c r="J47" s="15">
        <f>IF(I47="",0,VLOOKUP(I47,Pointage[#All],2,FALSE)*J$17)</f>
        <v>0</v>
      </c>
      <c r="K47" s="24"/>
      <c r="L47" s="15" t="str">
        <f t="shared" si="134"/>
        <v/>
      </c>
      <c r="M47" s="15">
        <f>IF(L47="",0,VLOOKUP(L47,Pointage[#All],2,FALSE)*M$17)</f>
        <v>0</v>
      </c>
      <c r="N47" s="24"/>
      <c r="O47" s="15" t="str">
        <f t="shared" si="135"/>
        <v/>
      </c>
      <c r="P47" s="15">
        <f>IF(O47="",0,VLOOKUP(O47,Pointage[#All],2,FALSE)*P$17)</f>
        <v>0</v>
      </c>
      <c r="Q47" s="24"/>
      <c r="R47" s="15" t="str">
        <f t="shared" si="72"/>
        <v/>
      </c>
      <c r="S47" s="15">
        <f>IF(R47="",0,VLOOKUP(R47,Pointage[#All],2,FALSE)*S$17)</f>
        <v>0</v>
      </c>
      <c r="T47" s="16">
        <f t="shared" si="136"/>
        <v>0</v>
      </c>
      <c r="U47" s="20"/>
      <c r="V47" s="15" t="str">
        <f t="shared" si="137"/>
        <v/>
      </c>
      <c r="W47" s="15">
        <f>IF(V47="",0,VLOOKUP(V47,Pointage[#All],2,FALSE)*W$17)</f>
        <v>0</v>
      </c>
      <c r="X47" s="24"/>
      <c r="Y47" s="15" t="str">
        <f t="shared" si="138"/>
        <v/>
      </c>
      <c r="Z47" s="15">
        <f>IF(Y47="",0,VLOOKUP(Y47,Pointage[#All],2,FALSE)*Z$17)</f>
        <v>0</v>
      </c>
      <c r="AA47" s="24"/>
      <c r="AB47" s="15" t="str">
        <f t="shared" si="139"/>
        <v/>
      </c>
      <c r="AC47" s="15">
        <f>IF(AB47="",0,VLOOKUP(AB47,Pointage[#All],2,FALSE)*AC$17)</f>
        <v>0</v>
      </c>
      <c r="AD47" s="24"/>
      <c r="AE47" s="15" t="str">
        <f t="shared" si="77"/>
        <v/>
      </c>
      <c r="AF47" s="15">
        <f>IF(AE47="",0,VLOOKUP(AE47,Pointage[#All],2,FALSE)*AF$17)</f>
        <v>0</v>
      </c>
      <c r="AG47" s="16">
        <f t="shared" si="140"/>
        <v>0</v>
      </c>
      <c r="AH47" s="20"/>
      <c r="AI47" s="15" t="str">
        <f t="shared" si="141"/>
        <v/>
      </c>
      <c r="AJ47" s="15">
        <f>IF(AI47="",0,VLOOKUP(AI47,Pointage[#All],2,FALSE)*AJ$17)</f>
        <v>0</v>
      </c>
      <c r="AK47" s="24"/>
      <c r="AL47" s="15" t="str">
        <f t="shared" si="142"/>
        <v/>
      </c>
      <c r="AM47" s="15">
        <f>IF(AL47="",0,VLOOKUP(AL47,Pointage[#All],2,FALSE)*AM$17)</f>
        <v>0</v>
      </c>
      <c r="AN47" s="24"/>
      <c r="AO47" s="15" t="str">
        <f t="shared" si="143"/>
        <v/>
      </c>
      <c r="AP47" s="15">
        <f>IF(AO47="",0,VLOOKUP(AO47,Pointage[#All],2,FALSE)*AP$17)</f>
        <v>0</v>
      </c>
      <c r="AQ47" s="24"/>
      <c r="AR47" s="15" t="str">
        <f t="shared" si="82"/>
        <v/>
      </c>
      <c r="AS47" s="15">
        <f>IF(AR47="",0,VLOOKUP(AR47,Pointage[#All],2,FALSE)*AS$17)</f>
        <v>0</v>
      </c>
      <c r="AT47" s="16">
        <f t="shared" si="144"/>
        <v>0</v>
      </c>
      <c r="AU47" s="20"/>
      <c r="AV47" s="15" t="str">
        <f t="shared" si="145"/>
        <v/>
      </c>
      <c r="AW47" s="15">
        <f>IF(AV47="",0,VLOOKUP(AV47,Pointage[#All],2,FALSE)*AW$17)</f>
        <v>0</v>
      </c>
      <c r="AX47" s="24"/>
      <c r="AY47" s="15" t="str">
        <f t="shared" si="146"/>
        <v/>
      </c>
      <c r="AZ47" s="15">
        <f>IF(AY47="",0,VLOOKUP(AY47,Pointage[#All],2,FALSE)*AZ$17)</f>
        <v>0</v>
      </c>
      <c r="BA47" s="24"/>
      <c r="BB47" s="15" t="str">
        <f t="shared" si="147"/>
        <v/>
      </c>
      <c r="BC47" s="15">
        <f>IF(BB47="",0,VLOOKUP(BB47,Pointage[#All],2,FALSE)*BC$17)</f>
        <v>0</v>
      </c>
      <c r="BD47" s="24"/>
      <c r="BE47" s="15" t="str">
        <f t="shared" si="87"/>
        <v/>
      </c>
      <c r="BF47" s="15">
        <f>IF(BE47="",0,VLOOKUP(BE47,Pointage[#All],2,FALSE)*BF$17)</f>
        <v>0</v>
      </c>
      <c r="BG47" s="16">
        <f t="shared" si="148"/>
        <v>0</v>
      </c>
      <c r="BH47" s="20"/>
      <c r="BI47" s="15" t="str">
        <f t="shared" si="149"/>
        <v/>
      </c>
      <c r="BJ47" s="15">
        <f>IF(BI47="",0,VLOOKUP(BI47,Pointage[#All],2,FALSE)*BJ$17)</f>
        <v>0</v>
      </c>
      <c r="BK47" s="24"/>
      <c r="BL47" s="15" t="str">
        <f t="shared" si="150"/>
        <v/>
      </c>
      <c r="BM47" s="15">
        <f>IF(BL47="",0,VLOOKUP(BL47,Pointage[#All],2,FALSE)*BM$17)</f>
        <v>0</v>
      </c>
      <c r="BN47" s="24"/>
      <c r="BO47" s="15" t="str">
        <f t="shared" si="151"/>
        <v/>
      </c>
      <c r="BP47" s="15">
        <f>IF(BO47="",0,VLOOKUP(BO47,Pointage[#All],2,FALSE)*BP$17)</f>
        <v>0</v>
      </c>
      <c r="BQ47" s="24"/>
      <c r="BR47" s="15" t="str">
        <f t="shared" si="92"/>
        <v/>
      </c>
      <c r="BS47" s="15">
        <f>IF(BR47="",0,VLOOKUP(BR47,Pointage[#All],2,FALSE)*BS$17)</f>
        <v>0</v>
      </c>
      <c r="BT47" s="16">
        <f t="shared" si="152"/>
        <v>0</v>
      </c>
      <c r="BU47" s="20"/>
      <c r="BV47" s="15" t="str">
        <f t="shared" si="153"/>
        <v/>
      </c>
      <c r="BW47" s="15">
        <f>IF(BV47="",0,VLOOKUP(BV47,Pointage[#All],2,FALSE)*BW$17)</f>
        <v>0</v>
      </c>
      <c r="BX47" s="24"/>
      <c r="BY47" s="15" t="str">
        <f t="shared" si="154"/>
        <v/>
      </c>
      <c r="BZ47" s="15">
        <f>IF(BY47="",0,VLOOKUP(BY47,Pointage[#All],2,FALSE)*BZ$17)</f>
        <v>0</v>
      </c>
      <c r="CA47" s="24"/>
      <c r="CB47" s="15" t="str">
        <f t="shared" si="155"/>
        <v/>
      </c>
      <c r="CC47" s="15">
        <f>IF(CB47="",0,VLOOKUP(CB47,Pointage[#All],2,FALSE)*CC$17)</f>
        <v>0</v>
      </c>
      <c r="CD47" s="24"/>
      <c r="CE47" s="15" t="str">
        <f t="shared" si="97"/>
        <v/>
      </c>
      <c r="CF47" s="15">
        <f>IF(CE47="",0,VLOOKUP(CE47,Pointage[#All],2,FALSE)*CF$17)</f>
        <v>0</v>
      </c>
      <c r="CG47" s="16">
        <f t="shared" si="156"/>
        <v>0</v>
      </c>
      <c r="CH47" s="17">
        <f t="shared" si="157"/>
        <v>0</v>
      </c>
      <c r="CI47" s="36"/>
      <c r="CJ47" s="52">
        <f t="shared" si="64"/>
        <v>0</v>
      </c>
    </row>
    <row r="48" spans="1:88" ht="14.55" customHeight="1" x14ac:dyDescent="0.3">
      <c r="A48" s="20"/>
      <c r="B48" s="19"/>
      <c r="C48" s="19"/>
      <c r="D48" s="14">
        <f t="shared" si="130"/>
        <v>0</v>
      </c>
      <c r="E48" s="15" t="str">
        <f t="shared" si="131"/>
        <v/>
      </c>
      <c r="F48" s="15" t="str">
        <f t="shared" si="67"/>
        <v/>
      </c>
      <c r="G48" s="15" t="str">
        <f t="shared" si="132"/>
        <v/>
      </c>
      <c r="H48" s="20"/>
      <c r="I48" s="15" t="str">
        <f t="shared" si="133"/>
        <v/>
      </c>
      <c r="J48" s="15">
        <f>IF(I48="",0,VLOOKUP(I48,Pointage[#All],2,FALSE)*J$17)</f>
        <v>0</v>
      </c>
      <c r="K48" s="24"/>
      <c r="L48" s="15" t="str">
        <f t="shared" si="134"/>
        <v/>
      </c>
      <c r="M48" s="15">
        <f>IF(L48="",0,VLOOKUP(L48,Pointage[#All],2,FALSE)*M$17)</f>
        <v>0</v>
      </c>
      <c r="N48" s="24"/>
      <c r="O48" s="15" t="str">
        <f t="shared" si="135"/>
        <v/>
      </c>
      <c r="P48" s="15">
        <f>IF(O48="",0,VLOOKUP(O48,Pointage[#All],2,FALSE)*P$17)</f>
        <v>0</v>
      </c>
      <c r="Q48" s="24"/>
      <c r="R48" s="15" t="str">
        <f t="shared" si="72"/>
        <v/>
      </c>
      <c r="S48" s="15">
        <f>IF(R48="",0,VLOOKUP(R48,Pointage[#All],2,FALSE)*S$17)</f>
        <v>0</v>
      </c>
      <c r="T48" s="16">
        <f t="shared" si="136"/>
        <v>0</v>
      </c>
      <c r="U48" s="20"/>
      <c r="V48" s="15" t="str">
        <f t="shared" si="137"/>
        <v/>
      </c>
      <c r="W48" s="15">
        <f>IF(V48="",0,VLOOKUP(V48,Pointage[#All],2,FALSE)*W$17)</f>
        <v>0</v>
      </c>
      <c r="X48" s="24"/>
      <c r="Y48" s="15" t="str">
        <f t="shared" si="138"/>
        <v/>
      </c>
      <c r="Z48" s="15">
        <f>IF(Y48="",0,VLOOKUP(Y48,Pointage[#All],2,FALSE)*Z$17)</f>
        <v>0</v>
      </c>
      <c r="AA48" s="24"/>
      <c r="AB48" s="15" t="str">
        <f t="shared" si="139"/>
        <v/>
      </c>
      <c r="AC48" s="15">
        <f>IF(AB48="",0,VLOOKUP(AB48,Pointage[#All],2,FALSE)*AC$17)</f>
        <v>0</v>
      </c>
      <c r="AD48" s="24"/>
      <c r="AE48" s="15" t="str">
        <f t="shared" si="77"/>
        <v/>
      </c>
      <c r="AF48" s="15">
        <f>IF(AE48="",0,VLOOKUP(AE48,Pointage[#All],2,FALSE)*AF$17)</f>
        <v>0</v>
      </c>
      <c r="AG48" s="16">
        <f t="shared" si="140"/>
        <v>0</v>
      </c>
      <c r="AH48" s="20"/>
      <c r="AI48" s="15" t="str">
        <f t="shared" si="141"/>
        <v/>
      </c>
      <c r="AJ48" s="15">
        <f>IF(AI48="",0,VLOOKUP(AI48,Pointage[#All],2,FALSE)*AJ$17)</f>
        <v>0</v>
      </c>
      <c r="AK48" s="24"/>
      <c r="AL48" s="15" t="str">
        <f t="shared" si="142"/>
        <v/>
      </c>
      <c r="AM48" s="15">
        <f>IF(AL48="",0,VLOOKUP(AL48,Pointage[#All],2,FALSE)*AM$17)</f>
        <v>0</v>
      </c>
      <c r="AN48" s="24"/>
      <c r="AO48" s="15" t="str">
        <f t="shared" si="143"/>
        <v/>
      </c>
      <c r="AP48" s="15">
        <f>IF(AO48="",0,VLOOKUP(AO48,Pointage[#All],2,FALSE)*AP$17)</f>
        <v>0</v>
      </c>
      <c r="AQ48" s="24"/>
      <c r="AR48" s="15" t="str">
        <f t="shared" si="82"/>
        <v/>
      </c>
      <c r="AS48" s="15">
        <f>IF(AR48="",0,VLOOKUP(AR48,Pointage[#All],2,FALSE)*AS$17)</f>
        <v>0</v>
      </c>
      <c r="AT48" s="16">
        <f t="shared" si="144"/>
        <v>0</v>
      </c>
      <c r="AU48" s="20"/>
      <c r="AV48" s="15" t="str">
        <f t="shared" si="145"/>
        <v/>
      </c>
      <c r="AW48" s="15">
        <f>IF(AV48="",0,VLOOKUP(AV48,Pointage[#All],2,FALSE)*AW$17)</f>
        <v>0</v>
      </c>
      <c r="AX48" s="24"/>
      <c r="AY48" s="15" t="str">
        <f t="shared" si="146"/>
        <v/>
      </c>
      <c r="AZ48" s="15">
        <f>IF(AY48="",0,VLOOKUP(AY48,Pointage[#All],2,FALSE)*AZ$17)</f>
        <v>0</v>
      </c>
      <c r="BA48" s="24"/>
      <c r="BB48" s="15" t="str">
        <f t="shared" si="147"/>
        <v/>
      </c>
      <c r="BC48" s="15">
        <f>IF(BB48="",0,VLOOKUP(BB48,Pointage[#All],2,FALSE)*BC$17)</f>
        <v>0</v>
      </c>
      <c r="BD48" s="24"/>
      <c r="BE48" s="15" t="str">
        <f t="shared" si="87"/>
        <v/>
      </c>
      <c r="BF48" s="15">
        <f>IF(BE48="",0,VLOOKUP(BE48,Pointage[#All],2,FALSE)*BF$17)</f>
        <v>0</v>
      </c>
      <c r="BG48" s="16">
        <f t="shared" si="148"/>
        <v>0</v>
      </c>
      <c r="BH48" s="20"/>
      <c r="BI48" s="15" t="str">
        <f t="shared" si="149"/>
        <v/>
      </c>
      <c r="BJ48" s="15">
        <f>IF(BI48="",0,VLOOKUP(BI48,Pointage[#All],2,FALSE)*BJ$17)</f>
        <v>0</v>
      </c>
      <c r="BK48" s="24"/>
      <c r="BL48" s="15" t="str">
        <f t="shared" si="150"/>
        <v/>
      </c>
      <c r="BM48" s="15">
        <f>IF(BL48="",0,VLOOKUP(BL48,Pointage[#All],2,FALSE)*BM$17)</f>
        <v>0</v>
      </c>
      <c r="BN48" s="24"/>
      <c r="BO48" s="15" t="str">
        <f t="shared" si="151"/>
        <v/>
      </c>
      <c r="BP48" s="15">
        <f>IF(BO48="",0,VLOOKUP(BO48,Pointage[#All],2,FALSE)*BP$17)</f>
        <v>0</v>
      </c>
      <c r="BQ48" s="24"/>
      <c r="BR48" s="15" t="str">
        <f t="shared" si="92"/>
        <v/>
      </c>
      <c r="BS48" s="15">
        <f>IF(BR48="",0,VLOOKUP(BR48,Pointage[#All],2,FALSE)*BS$17)</f>
        <v>0</v>
      </c>
      <c r="BT48" s="16">
        <f t="shared" si="152"/>
        <v>0</v>
      </c>
      <c r="BU48" s="20"/>
      <c r="BV48" s="15" t="str">
        <f t="shared" si="153"/>
        <v/>
      </c>
      <c r="BW48" s="15">
        <f>IF(BV48="",0,VLOOKUP(BV48,Pointage[#All],2,FALSE)*BW$17)</f>
        <v>0</v>
      </c>
      <c r="BX48" s="24"/>
      <c r="BY48" s="15" t="str">
        <f t="shared" si="154"/>
        <v/>
      </c>
      <c r="BZ48" s="15">
        <f>IF(BY48="",0,VLOOKUP(BY48,Pointage[#All],2,FALSE)*BZ$17)</f>
        <v>0</v>
      </c>
      <c r="CA48" s="24"/>
      <c r="CB48" s="15" t="str">
        <f t="shared" si="155"/>
        <v/>
      </c>
      <c r="CC48" s="15">
        <f>IF(CB48="",0,VLOOKUP(CB48,Pointage[#All],2,FALSE)*CC$17)</f>
        <v>0</v>
      </c>
      <c r="CD48" s="24"/>
      <c r="CE48" s="15" t="str">
        <f t="shared" si="97"/>
        <v/>
      </c>
      <c r="CF48" s="15">
        <f>IF(CE48="",0,VLOOKUP(CE48,Pointage[#All],2,FALSE)*CF$17)</f>
        <v>0</v>
      </c>
      <c r="CG48" s="16">
        <f t="shared" si="156"/>
        <v>0</v>
      </c>
      <c r="CH48" s="17">
        <f t="shared" si="157"/>
        <v>0</v>
      </c>
      <c r="CI48" s="36"/>
      <c r="CJ48" s="52">
        <f t="shared" si="64"/>
        <v>0</v>
      </c>
    </row>
    <row r="49" spans="1:88" ht="14.55" customHeight="1" x14ac:dyDescent="0.3">
      <c r="A49" s="20"/>
      <c r="B49" s="19"/>
      <c r="C49" s="19"/>
      <c r="D49" s="14">
        <f t="shared" si="130"/>
        <v>0</v>
      </c>
      <c r="E49" s="15" t="str">
        <f t="shared" si="131"/>
        <v/>
      </c>
      <c r="F49" s="15" t="str">
        <f t="shared" si="67"/>
        <v/>
      </c>
      <c r="G49" s="15" t="str">
        <f t="shared" si="132"/>
        <v/>
      </c>
      <c r="H49" s="20"/>
      <c r="I49" s="15" t="str">
        <f t="shared" si="133"/>
        <v/>
      </c>
      <c r="J49" s="15">
        <f>IF(I49="",0,VLOOKUP(I49,Pointage[#All],2,FALSE)*J$17)</f>
        <v>0</v>
      </c>
      <c r="K49" s="24"/>
      <c r="L49" s="15" t="str">
        <f t="shared" si="134"/>
        <v/>
      </c>
      <c r="M49" s="15">
        <f>IF(L49="",0,VLOOKUP(L49,Pointage[#All],2,FALSE)*M$17)</f>
        <v>0</v>
      </c>
      <c r="N49" s="24"/>
      <c r="O49" s="15" t="str">
        <f t="shared" si="135"/>
        <v/>
      </c>
      <c r="P49" s="15">
        <f>IF(O49="",0,VLOOKUP(O49,Pointage[#All],2,FALSE)*P$17)</f>
        <v>0</v>
      </c>
      <c r="Q49" s="24"/>
      <c r="R49" s="15" t="str">
        <f t="shared" si="72"/>
        <v/>
      </c>
      <c r="S49" s="15">
        <f>IF(R49="",0,VLOOKUP(R49,Pointage[#All],2,FALSE)*S$17)</f>
        <v>0</v>
      </c>
      <c r="T49" s="16">
        <f t="shared" si="136"/>
        <v>0</v>
      </c>
      <c r="U49" s="20"/>
      <c r="V49" s="15" t="str">
        <f t="shared" si="137"/>
        <v/>
      </c>
      <c r="W49" s="15">
        <f>IF(V49="",0,VLOOKUP(V49,Pointage[#All],2,FALSE)*W$17)</f>
        <v>0</v>
      </c>
      <c r="X49" s="24"/>
      <c r="Y49" s="15" t="str">
        <f t="shared" si="138"/>
        <v/>
      </c>
      <c r="Z49" s="15">
        <f>IF(Y49="",0,VLOOKUP(Y49,Pointage[#All],2,FALSE)*Z$17)</f>
        <v>0</v>
      </c>
      <c r="AA49" s="24"/>
      <c r="AB49" s="15" t="str">
        <f t="shared" si="139"/>
        <v/>
      </c>
      <c r="AC49" s="15">
        <f>IF(AB49="",0,VLOOKUP(AB49,Pointage[#All],2,FALSE)*AC$17)</f>
        <v>0</v>
      </c>
      <c r="AD49" s="24"/>
      <c r="AE49" s="15" t="str">
        <f t="shared" si="77"/>
        <v/>
      </c>
      <c r="AF49" s="15">
        <f>IF(AE49="",0,VLOOKUP(AE49,Pointage[#All],2,FALSE)*AF$17)</f>
        <v>0</v>
      </c>
      <c r="AG49" s="16">
        <f t="shared" si="140"/>
        <v>0</v>
      </c>
      <c r="AH49" s="20"/>
      <c r="AI49" s="15" t="str">
        <f t="shared" si="141"/>
        <v/>
      </c>
      <c r="AJ49" s="15">
        <f>IF(AI49="",0,VLOOKUP(AI49,Pointage[#All],2,FALSE)*AJ$17)</f>
        <v>0</v>
      </c>
      <c r="AK49" s="24"/>
      <c r="AL49" s="15" t="str">
        <f t="shared" si="142"/>
        <v/>
      </c>
      <c r="AM49" s="15">
        <f>IF(AL49="",0,VLOOKUP(AL49,Pointage[#All],2,FALSE)*AM$17)</f>
        <v>0</v>
      </c>
      <c r="AN49" s="24"/>
      <c r="AO49" s="15" t="str">
        <f t="shared" si="143"/>
        <v/>
      </c>
      <c r="AP49" s="15">
        <f>IF(AO49="",0,VLOOKUP(AO49,Pointage[#All],2,FALSE)*AP$17)</f>
        <v>0</v>
      </c>
      <c r="AQ49" s="24"/>
      <c r="AR49" s="15" t="str">
        <f t="shared" si="82"/>
        <v/>
      </c>
      <c r="AS49" s="15">
        <f>IF(AR49="",0,VLOOKUP(AR49,Pointage[#All],2,FALSE)*AS$17)</f>
        <v>0</v>
      </c>
      <c r="AT49" s="16">
        <f t="shared" si="144"/>
        <v>0</v>
      </c>
      <c r="AU49" s="20"/>
      <c r="AV49" s="15" t="str">
        <f t="shared" si="145"/>
        <v/>
      </c>
      <c r="AW49" s="15">
        <f>IF(AV49="",0,VLOOKUP(AV49,Pointage[#All],2,FALSE)*AW$17)</f>
        <v>0</v>
      </c>
      <c r="AX49" s="24"/>
      <c r="AY49" s="15" t="str">
        <f t="shared" si="146"/>
        <v/>
      </c>
      <c r="AZ49" s="15">
        <f>IF(AY49="",0,VLOOKUP(AY49,Pointage[#All],2,FALSE)*AZ$17)</f>
        <v>0</v>
      </c>
      <c r="BA49" s="24"/>
      <c r="BB49" s="15" t="str">
        <f t="shared" si="147"/>
        <v/>
      </c>
      <c r="BC49" s="15">
        <f>IF(BB49="",0,VLOOKUP(BB49,Pointage[#All],2,FALSE)*BC$17)</f>
        <v>0</v>
      </c>
      <c r="BD49" s="24"/>
      <c r="BE49" s="15" t="str">
        <f t="shared" si="87"/>
        <v/>
      </c>
      <c r="BF49" s="15">
        <f>IF(BE49="",0,VLOOKUP(BE49,Pointage[#All],2,FALSE)*BF$17)</f>
        <v>0</v>
      </c>
      <c r="BG49" s="16">
        <f t="shared" si="148"/>
        <v>0</v>
      </c>
      <c r="BH49" s="20"/>
      <c r="BI49" s="15" t="str">
        <f t="shared" si="149"/>
        <v/>
      </c>
      <c r="BJ49" s="15">
        <f>IF(BI49="",0,VLOOKUP(BI49,Pointage[#All],2,FALSE)*BJ$17)</f>
        <v>0</v>
      </c>
      <c r="BK49" s="24"/>
      <c r="BL49" s="15" t="str">
        <f t="shared" si="150"/>
        <v/>
      </c>
      <c r="BM49" s="15">
        <f>IF(BL49="",0,VLOOKUP(BL49,Pointage[#All],2,FALSE)*BM$17)</f>
        <v>0</v>
      </c>
      <c r="BN49" s="24"/>
      <c r="BO49" s="15" t="str">
        <f t="shared" si="151"/>
        <v/>
      </c>
      <c r="BP49" s="15">
        <f>IF(BO49="",0,VLOOKUP(BO49,Pointage[#All],2,FALSE)*BP$17)</f>
        <v>0</v>
      </c>
      <c r="BQ49" s="24"/>
      <c r="BR49" s="15" t="str">
        <f t="shared" si="92"/>
        <v/>
      </c>
      <c r="BS49" s="15">
        <f>IF(BR49="",0,VLOOKUP(BR49,Pointage[#All],2,FALSE)*BS$17)</f>
        <v>0</v>
      </c>
      <c r="BT49" s="16">
        <f t="shared" si="152"/>
        <v>0</v>
      </c>
      <c r="BU49" s="20"/>
      <c r="BV49" s="15" t="str">
        <f t="shared" si="153"/>
        <v/>
      </c>
      <c r="BW49" s="15">
        <f>IF(BV49="",0,VLOOKUP(BV49,Pointage[#All],2,FALSE)*BW$17)</f>
        <v>0</v>
      </c>
      <c r="BX49" s="24"/>
      <c r="BY49" s="15" t="str">
        <f t="shared" si="154"/>
        <v/>
      </c>
      <c r="BZ49" s="15">
        <f>IF(BY49="",0,VLOOKUP(BY49,Pointage[#All],2,FALSE)*BZ$17)</f>
        <v>0</v>
      </c>
      <c r="CA49" s="24"/>
      <c r="CB49" s="15" t="str">
        <f t="shared" si="155"/>
        <v/>
      </c>
      <c r="CC49" s="15">
        <f>IF(CB49="",0,VLOOKUP(CB49,Pointage[#All],2,FALSE)*CC$17)</f>
        <v>0</v>
      </c>
      <c r="CD49" s="24"/>
      <c r="CE49" s="15" t="str">
        <f t="shared" si="97"/>
        <v/>
      </c>
      <c r="CF49" s="15">
        <f>IF(CE49="",0,VLOOKUP(CE49,Pointage[#All],2,FALSE)*CF$17)</f>
        <v>0</v>
      </c>
      <c r="CG49" s="16">
        <f t="shared" si="156"/>
        <v>0</v>
      </c>
      <c r="CH49" s="17">
        <f t="shared" si="157"/>
        <v>0</v>
      </c>
      <c r="CI49" s="36"/>
      <c r="CJ49" s="52">
        <f t="shared" si="64"/>
        <v>0</v>
      </c>
    </row>
    <row r="50" spans="1:88" ht="14.55" customHeight="1" x14ac:dyDescent="0.3">
      <c r="A50" s="20"/>
      <c r="B50" s="19"/>
      <c r="C50" s="19"/>
      <c r="D50" s="14">
        <f t="shared" si="130"/>
        <v>0</v>
      </c>
      <c r="E50" s="15" t="str">
        <f t="shared" si="131"/>
        <v/>
      </c>
      <c r="F50" s="15" t="str">
        <f t="shared" si="67"/>
        <v/>
      </c>
      <c r="G50" s="15" t="str">
        <f t="shared" si="132"/>
        <v/>
      </c>
      <c r="H50" s="20"/>
      <c r="I50" s="15" t="str">
        <f t="shared" si="133"/>
        <v/>
      </c>
      <c r="J50" s="15">
        <f>IF(I50="",0,VLOOKUP(I50,Pointage[#All],2,FALSE)*J$17)</f>
        <v>0</v>
      </c>
      <c r="K50" s="24"/>
      <c r="L50" s="15" t="str">
        <f t="shared" si="134"/>
        <v/>
      </c>
      <c r="M50" s="15">
        <f>IF(L50="",0,VLOOKUP(L50,Pointage[#All],2,FALSE)*M$17)</f>
        <v>0</v>
      </c>
      <c r="N50" s="24"/>
      <c r="O50" s="15" t="str">
        <f t="shared" si="135"/>
        <v/>
      </c>
      <c r="P50" s="15">
        <f>IF(O50="",0,VLOOKUP(O50,Pointage[#All],2,FALSE)*P$17)</f>
        <v>0</v>
      </c>
      <c r="Q50" s="24"/>
      <c r="R50" s="15" t="str">
        <f t="shared" si="72"/>
        <v/>
      </c>
      <c r="S50" s="15">
        <f>IF(R50="",0,VLOOKUP(R50,Pointage[#All],2,FALSE)*S$17)</f>
        <v>0</v>
      </c>
      <c r="T50" s="16">
        <f t="shared" si="136"/>
        <v>0</v>
      </c>
      <c r="U50" s="20"/>
      <c r="V50" s="15" t="str">
        <f t="shared" si="137"/>
        <v/>
      </c>
      <c r="W50" s="15">
        <f>IF(V50="",0,VLOOKUP(V50,Pointage[#All],2,FALSE)*W$17)</f>
        <v>0</v>
      </c>
      <c r="X50" s="24"/>
      <c r="Y50" s="15" t="str">
        <f t="shared" si="138"/>
        <v/>
      </c>
      <c r="Z50" s="15">
        <f>IF(Y50="",0,VLOOKUP(Y50,Pointage[#All],2,FALSE)*Z$17)</f>
        <v>0</v>
      </c>
      <c r="AA50" s="24"/>
      <c r="AB50" s="15" t="str">
        <f t="shared" si="139"/>
        <v/>
      </c>
      <c r="AC50" s="15">
        <f>IF(AB50="",0,VLOOKUP(AB50,Pointage[#All],2,FALSE)*AC$17)</f>
        <v>0</v>
      </c>
      <c r="AD50" s="24"/>
      <c r="AE50" s="15" t="str">
        <f t="shared" si="77"/>
        <v/>
      </c>
      <c r="AF50" s="15">
        <f>IF(AE50="",0,VLOOKUP(AE50,Pointage[#All],2,FALSE)*AF$17)</f>
        <v>0</v>
      </c>
      <c r="AG50" s="16">
        <f t="shared" si="140"/>
        <v>0</v>
      </c>
      <c r="AH50" s="20"/>
      <c r="AI50" s="15" t="str">
        <f t="shared" si="141"/>
        <v/>
      </c>
      <c r="AJ50" s="15">
        <f>IF(AI50="",0,VLOOKUP(AI50,Pointage[#All],2,FALSE)*AJ$17)</f>
        <v>0</v>
      </c>
      <c r="AK50" s="24"/>
      <c r="AL50" s="15" t="str">
        <f t="shared" si="142"/>
        <v/>
      </c>
      <c r="AM50" s="15">
        <f>IF(AL50="",0,VLOOKUP(AL50,Pointage[#All],2,FALSE)*AM$17)</f>
        <v>0</v>
      </c>
      <c r="AN50" s="24"/>
      <c r="AO50" s="15" t="str">
        <f t="shared" si="143"/>
        <v/>
      </c>
      <c r="AP50" s="15">
        <f>IF(AO50="",0,VLOOKUP(AO50,Pointage[#All],2,FALSE)*AP$17)</f>
        <v>0</v>
      </c>
      <c r="AQ50" s="24"/>
      <c r="AR50" s="15" t="str">
        <f t="shared" si="82"/>
        <v/>
      </c>
      <c r="AS50" s="15">
        <f>IF(AR50="",0,VLOOKUP(AR50,Pointage[#All],2,FALSE)*AS$17)</f>
        <v>0</v>
      </c>
      <c r="AT50" s="16">
        <f t="shared" si="144"/>
        <v>0</v>
      </c>
      <c r="AU50" s="20"/>
      <c r="AV50" s="15" t="str">
        <f t="shared" si="145"/>
        <v/>
      </c>
      <c r="AW50" s="15">
        <f>IF(AV50="",0,VLOOKUP(AV50,Pointage[#All],2,FALSE)*AW$17)</f>
        <v>0</v>
      </c>
      <c r="AX50" s="24"/>
      <c r="AY50" s="15" t="str">
        <f t="shared" si="146"/>
        <v/>
      </c>
      <c r="AZ50" s="15">
        <f>IF(AY50="",0,VLOOKUP(AY50,Pointage[#All],2,FALSE)*AZ$17)</f>
        <v>0</v>
      </c>
      <c r="BA50" s="24"/>
      <c r="BB50" s="15" t="str">
        <f t="shared" si="147"/>
        <v/>
      </c>
      <c r="BC50" s="15">
        <f>IF(BB50="",0,VLOOKUP(BB50,Pointage[#All],2,FALSE)*BC$17)</f>
        <v>0</v>
      </c>
      <c r="BD50" s="24"/>
      <c r="BE50" s="15" t="str">
        <f t="shared" si="87"/>
        <v/>
      </c>
      <c r="BF50" s="15">
        <f>IF(BE50="",0,VLOOKUP(BE50,Pointage[#All],2,FALSE)*BF$17)</f>
        <v>0</v>
      </c>
      <c r="BG50" s="16">
        <f t="shared" si="148"/>
        <v>0</v>
      </c>
      <c r="BH50" s="20"/>
      <c r="BI50" s="15" t="str">
        <f t="shared" si="149"/>
        <v/>
      </c>
      <c r="BJ50" s="15">
        <f>IF(BI50="",0,VLOOKUP(BI50,Pointage[#All],2,FALSE)*BJ$17)</f>
        <v>0</v>
      </c>
      <c r="BK50" s="24"/>
      <c r="BL50" s="15" t="str">
        <f t="shared" si="150"/>
        <v/>
      </c>
      <c r="BM50" s="15">
        <f>IF(BL50="",0,VLOOKUP(BL50,Pointage[#All],2,FALSE)*BM$17)</f>
        <v>0</v>
      </c>
      <c r="BN50" s="24"/>
      <c r="BO50" s="15" t="str">
        <f t="shared" si="151"/>
        <v/>
      </c>
      <c r="BP50" s="15">
        <f>IF(BO50="",0,VLOOKUP(BO50,Pointage[#All],2,FALSE)*BP$17)</f>
        <v>0</v>
      </c>
      <c r="BQ50" s="24"/>
      <c r="BR50" s="15" t="str">
        <f t="shared" si="92"/>
        <v/>
      </c>
      <c r="BS50" s="15">
        <f>IF(BR50="",0,VLOOKUP(BR50,Pointage[#All],2,FALSE)*BS$17)</f>
        <v>0</v>
      </c>
      <c r="BT50" s="16">
        <f t="shared" si="152"/>
        <v>0</v>
      </c>
      <c r="BU50" s="20"/>
      <c r="BV50" s="15" t="str">
        <f t="shared" si="153"/>
        <v/>
      </c>
      <c r="BW50" s="15">
        <f>IF(BV50="",0,VLOOKUP(BV50,Pointage[#All],2,FALSE)*BW$17)</f>
        <v>0</v>
      </c>
      <c r="BX50" s="24"/>
      <c r="BY50" s="15" t="str">
        <f t="shared" si="154"/>
        <v/>
      </c>
      <c r="BZ50" s="15">
        <f>IF(BY50="",0,VLOOKUP(BY50,Pointage[#All],2,FALSE)*BZ$17)</f>
        <v>0</v>
      </c>
      <c r="CA50" s="24"/>
      <c r="CB50" s="15" t="str">
        <f t="shared" si="155"/>
        <v/>
      </c>
      <c r="CC50" s="15">
        <f>IF(CB50="",0,VLOOKUP(CB50,Pointage[#All],2,FALSE)*CC$17)</f>
        <v>0</v>
      </c>
      <c r="CD50" s="24"/>
      <c r="CE50" s="15" t="str">
        <f t="shared" si="97"/>
        <v/>
      </c>
      <c r="CF50" s="15">
        <f>IF(CE50="",0,VLOOKUP(CE50,Pointage[#All],2,FALSE)*CF$17)</f>
        <v>0</v>
      </c>
      <c r="CG50" s="16">
        <f t="shared" si="156"/>
        <v>0</v>
      </c>
      <c r="CH50" s="17">
        <f t="shared" si="157"/>
        <v>0</v>
      </c>
      <c r="CI50" s="36"/>
      <c r="CJ50" s="52">
        <f t="shared" si="64"/>
        <v>0</v>
      </c>
    </row>
    <row r="51" spans="1:88" x14ac:dyDescent="0.3">
      <c r="A51" s="82" t="s">
        <v>22</v>
      </c>
      <c r="B51" s="83"/>
      <c r="C51" s="83"/>
      <c r="D51" s="83"/>
      <c r="E51" s="83"/>
      <c r="F51" s="83"/>
      <c r="G51" s="84"/>
      <c r="H51" s="28" t="s">
        <v>8</v>
      </c>
      <c r="I51" s="13" t="s">
        <v>12</v>
      </c>
      <c r="J51" s="31">
        <v>5</v>
      </c>
      <c r="K51" s="25" t="s">
        <v>14</v>
      </c>
      <c r="L51" s="13" t="s">
        <v>12</v>
      </c>
      <c r="M51" s="31">
        <v>3</v>
      </c>
      <c r="N51" s="25" t="s">
        <v>17</v>
      </c>
      <c r="O51" s="13" t="s">
        <v>12</v>
      </c>
      <c r="P51" s="31"/>
      <c r="Q51" s="25" t="s">
        <v>15</v>
      </c>
      <c r="R51" s="13" t="s">
        <v>12</v>
      </c>
      <c r="S51" s="31">
        <v>9</v>
      </c>
      <c r="T51" s="72" t="s">
        <v>1</v>
      </c>
      <c r="U51" s="28" t="s">
        <v>8</v>
      </c>
      <c r="V51" s="13" t="s">
        <v>12</v>
      </c>
      <c r="W51" s="30">
        <v>2</v>
      </c>
      <c r="X51" s="25" t="s">
        <v>14</v>
      </c>
      <c r="Y51" s="13" t="s">
        <v>12</v>
      </c>
      <c r="Z51" s="30">
        <v>2</v>
      </c>
      <c r="AA51" s="25" t="s">
        <v>17</v>
      </c>
      <c r="AB51" s="13" t="s">
        <v>12</v>
      </c>
      <c r="AC51" s="30"/>
      <c r="AD51" s="25" t="s">
        <v>15</v>
      </c>
      <c r="AE51" s="13" t="s">
        <v>12</v>
      </c>
      <c r="AF51" s="30"/>
      <c r="AG51" s="72" t="s">
        <v>1</v>
      </c>
      <c r="AH51" s="28" t="s">
        <v>8</v>
      </c>
      <c r="AI51" s="13" t="s">
        <v>12</v>
      </c>
      <c r="AJ51" s="31"/>
      <c r="AK51" s="25" t="s">
        <v>14</v>
      </c>
      <c r="AL51" s="13" t="s">
        <v>12</v>
      </c>
      <c r="AM51" s="31">
        <v>2</v>
      </c>
      <c r="AN51" s="42" t="s">
        <v>17</v>
      </c>
      <c r="AO51" s="13" t="s">
        <v>12</v>
      </c>
      <c r="AP51" s="31">
        <v>3</v>
      </c>
      <c r="AQ51" s="25" t="s">
        <v>15</v>
      </c>
      <c r="AR51" s="13" t="s">
        <v>12</v>
      </c>
      <c r="AS51" s="31">
        <v>6</v>
      </c>
      <c r="AT51" s="72" t="s">
        <v>1</v>
      </c>
      <c r="AU51" s="28" t="s">
        <v>8</v>
      </c>
      <c r="AV51" s="13" t="s">
        <v>12</v>
      </c>
      <c r="AW51" s="30">
        <v>1</v>
      </c>
      <c r="AX51" s="25" t="s">
        <v>14</v>
      </c>
      <c r="AY51" s="13" t="s">
        <v>12</v>
      </c>
      <c r="AZ51" s="30">
        <v>2</v>
      </c>
      <c r="BA51" s="42" t="s">
        <v>17</v>
      </c>
      <c r="BB51" s="13" t="s">
        <v>12</v>
      </c>
      <c r="BC51" s="30">
        <v>1</v>
      </c>
      <c r="BD51" s="25" t="s">
        <v>15</v>
      </c>
      <c r="BE51" s="13" t="s">
        <v>12</v>
      </c>
      <c r="BF51" s="30">
        <v>8</v>
      </c>
      <c r="BG51" s="72" t="s">
        <v>1</v>
      </c>
      <c r="BH51" s="28" t="s">
        <v>8</v>
      </c>
      <c r="BI51" s="13" t="s">
        <v>12</v>
      </c>
      <c r="BJ51" s="31">
        <v>1</v>
      </c>
      <c r="BK51" s="25" t="s">
        <v>14</v>
      </c>
      <c r="BL51" s="13" t="s">
        <v>12</v>
      </c>
      <c r="BM51" s="31">
        <v>3</v>
      </c>
      <c r="BN51" s="42" t="s">
        <v>17</v>
      </c>
      <c r="BO51" s="13" t="s">
        <v>12</v>
      </c>
      <c r="BP51" s="31">
        <v>3</v>
      </c>
      <c r="BQ51" s="25" t="s">
        <v>15</v>
      </c>
      <c r="BR51" s="13" t="s">
        <v>12</v>
      </c>
      <c r="BS51" s="31">
        <v>5</v>
      </c>
      <c r="BT51" s="72" t="s">
        <v>1</v>
      </c>
      <c r="BU51" s="28" t="s">
        <v>8</v>
      </c>
      <c r="BV51" s="13" t="s">
        <v>12</v>
      </c>
      <c r="BW51" s="30"/>
      <c r="BX51" s="25" t="s">
        <v>14</v>
      </c>
      <c r="BY51" s="13" t="s">
        <v>12</v>
      </c>
      <c r="BZ51" s="30"/>
      <c r="CA51" s="42" t="s">
        <v>17</v>
      </c>
      <c r="CB51" s="13" t="s">
        <v>12</v>
      </c>
      <c r="CC51" s="30">
        <v>4</v>
      </c>
      <c r="CD51" s="25" t="s">
        <v>15</v>
      </c>
      <c r="CE51" s="13" t="s">
        <v>12</v>
      </c>
      <c r="CF51" s="30">
        <v>15</v>
      </c>
      <c r="CG51" s="72" t="s">
        <v>1</v>
      </c>
      <c r="CH51" s="72" t="s">
        <v>1</v>
      </c>
      <c r="CI51" s="38"/>
      <c r="CJ51" s="52"/>
    </row>
    <row r="52" spans="1:88" x14ac:dyDescent="0.3">
      <c r="A52" s="79"/>
      <c r="B52" s="80"/>
      <c r="C52" s="80"/>
      <c r="D52" s="80"/>
      <c r="E52" s="80"/>
      <c r="F52" s="80"/>
      <c r="G52" s="81"/>
      <c r="H52" s="28" t="s">
        <v>9</v>
      </c>
      <c r="I52" s="1" t="s">
        <v>10</v>
      </c>
      <c r="J52" s="1" t="s">
        <v>11</v>
      </c>
      <c r="K52" s="25" t="s">
        <v>9</v>
      </c>
      <c r="L52" s="1" t="s">
        <v>10</v>
      </c>
      <c r="M52" s="1" t="s">
        <v>11</v>
      </c>
      <c r="N52" s="25" t="s">
        <v>9</v>
      </c>
      <c r="O52" s="1" t="s">
        <v>10</v>
      </c>
      <c r="P52" s="1" t="s">
        <v>11</v>
      </c>
      <c r="Q52" s="25" t="s">
        <v>9</v>
      </c>
      <c r="R52" s="1" t="s">
        <v>10</v>
      </c>
      <c r="S52" s="1" t="s">
        <v>11</v>
      </c>
      <c r="T52" s="72"/>
      <c r="U52" s="28" t="s">
        <v>9</v>
      </c>
      <c r="V52" s="1" t="s">
        <v>10</v>
      </c>
      <c r="W52" s="1" t="s">
        <v>11</v>
      </c>
      <c r="X52" s="25" t="s">
        <v>9</v>
      </c>
      <c r="Y52" s="1" t="s">
        <v>10</v>
      </c>
      <c r="Z52" s="1" t="s">
        <v>11</v>
      </c>
      <c r="AA52" s="25" t="s">
        <v>9</v>
      </c>
      <c r="AB52" s="1" t="s">
        <v>10</v>
      </c>
      <c r="AC52" s="1" t="s">
        <v>11</v>
      </c>
      <c r="AD52" s="25" t="s">
        <v>9</v>
      </c>
      <c r="AE52" s="1" t="s">
        <v>10</v>
      </c>
      <c r="AF52" s="1" t="s">
        <v>11</v>
      </c>
      <c r="AG52" s="72"/>
      <c r="AH52" s="28" t="s">
        <v>9</v>
      </c>
      <c r="AI52" s="1" t="s">
        <v>10</v>
      </c>
      <c r="AJ52" s="1" t="s">
        <v>11</v>
      </c>
      <c r="AK52" s="25" t="s">
        <v>9</v>
      </c>
      <c r="AL52" s="1" t="s">
        <v>10</v>
      </c>
      <c r="AM52" s="1" t="s">
        <v>11</v>
      </c>
      <c r="AN52" s="25" t="s">
        <v>9</v>
      </c>
      <c r="AO52" s="1" t="s">
        <v>10</v>
      </c>
      <c r="AP52" s="1" t="s">
        <v>11</v>
      </c>
      <c r="AQ52" s="25" t="s">
        <v>9</v>
      </c>
      <c r="AR52" s="1" t="s">
        <v>10</v>
      </c>
      <c r="AS52" s="1" t="s">
        <v>11</v>
      </c>
      <c r="AT52" s="72"/>
      <c r="AU52" s="28" t="s">
        <v>9</v>
      </c>
      <c r="AV52" s="1" t="s">
        <v>10</v>
      </c>
      <c r="AW52" s="1" t="s">
        <v>11</v>
      </c>
      <c r="AX52" s="25" t="s">
        <v>9</v>
      </c>
      <c r="AY52" s="1" t="s">
        <v>10</v>
      </c>
      <c r="AZ52" s="1" t="s">
        <v>11</v>
      </c>
      <c r="BA52" s="25" t="s">
        <v>9</v>
      </c>
      <c r="BB52" s="1" t="s">
        <v>10</v>
      </c>
      <c r="BC52" s="1" t="s">
        <v>11</v>
      </c>
      <c r="BD52" s="25" t="s">
        <v>9</v>
      </c>
      <c r="BE52" s="1" t="s">
        <v>10</v>
      </c>
      <c r="BF52" s="1" t="s">
        <v>11</v>
      </c>
      <c r="BG52" s="72"/>
      <c r="BH52" s="28" t="s">
        <v>9</v>
      </c>
      <c r="BI52" s="1" t="s">
        <v>10</v>
      </c>
      <c r="BJ52" s="1" t="s">
        <v>11</v>
      </c>
      <c r="BK52" s="25" t="s">
        <v>9</v>
      </c>
      <c r="BL52" s="1" t="s">
        <v>10</v>
      </c>
      <c r="BM52" s="1" t="s">
        <v>11</v>
      </c>
      <c r="BN52" s="25" t="s">
        <v>9</v>
      </c>
      <c r="BO52" s="1" t="s">
        <v>10</v>
      </c>
      <c r="BP52" s="1" t="s">
        <v>11</v>
      </c>
      <c r="BQ52" s="25" t="s">
        <v>9</v>
      </c>
      <c r="BR52" s="1" t="s">
        <v>10</v>
      </c>
      <c r="BS52" s="1" t="s">
        <v>11</v>
      </c>
      <c r="BT52" s="72"/>
      <c r="BU52" s="28" t="s">
        <v>9</v>
      </c>
      <c r="BV52" s="1" t="s">
        <v>10</v>
      </c>
      <c r="BW52" s="1" t="s">
        <v>11</v>
      </c>
      <c r="BX52" s="25" t="s">
        <v>9</v>
      </c>
      <c r="BY52" s="1" t="s">
        <v>10</v>
      </c>
      <c r="BZ52" s="1" t="s">
        <v>11</v>
      </c>
      <c r="CA52" s="25" t="s">
        <v>9</v>
      </c>
      <c r="CB52" s="1" t="s">
        <v>10</v>
      </c>
      <c r="CC52" s="1" t="s">
        <v>11</v>
      </c>
      <c r="CD52" s="25" t="s">
        <v>9</v>
      </c>
      <c r="CE52" s="1" t="s">
        <v>10</v>
      </c>
      <c r="CF52" s="1" t="s">
        <v>11</v>
      </c>
      <c r="CG52" s="72"/>
      <c r="CH52" s="72"/>
      <c r="CI52" s="38"/>
      <c r="CJ52" s="52"/>
    </row>
    <row r="53" spans="1:88" ht="15.6" x14ac:dyDescent="0.3">
      <c r="A53" s="20">
        <v>1473</v>
      </c>
      <c r="B53" s="19" t="s">
        <v>73</v>
      </c>
      <c r="C53" s="19" t="s">
        <v>74</v>
      </c>
      <c r="D53" s="14">
        <f t="shared" ref="D53:D63" si="158">T53+AG53++AT53+BG53+BT53+CG53</f>
        <v>108</v>
      </c>
      <c r="E53" s="15">
        <f t="shared" ref="E53:E82" si="159">IF(D53=0,"",RANK(D53,D$53:D$82,0))</f>
        <v>1</v>
      </c>
      <c r="F53" s="15">
        <f t="shared" ref="F53:F82" si="160">IF(CH53=0,"",RANK(CH53,CH$4:CH$96,0))</f>
        <v>15</v>
      </c>
      <c r="G53" s="15" t="str">
        <f t="shared" ref="G53:G63" si="161">IF(E53=1,"Or",IF(E53=2,"Argent",IF(E53=3,"Bronze","")))</f>
        <v>Or</v>
      </c>
      <c r="H53" s="20">
        <v>60.384999999999998</v>
      </c>
      <c r="I53" s="15">
        <f t="shared" ref="I53:I82" si="162">IF(H53=0,"",IF(COUNTIF(H$53:H$82,"&gt;0")&gt;1,RANK(H53,H$53:H$82,0),IF(H53&gt;=63,1,IF(AND(H53&gt;=60,H53&lt;=62.9),2,3))))</f>
        <v>3</v>
      </c>
      <c r="J53" s="15">
        <f>IF(I53="",0,VLOOKUP(I53,Pointage[#All],2,FALSE)*J$51)</f>
        <v>20</v>
      </c>
      <c r="K53" s="24">
        <v>60.171999999999997</v>
      </c>
      <c r="L53" s="15">
        <f t="shared" ref="L53:L82" si="163">IF(K53=0,"",IF(COUNTIF(K$53:K$82,"&gt;0")&gt;1,RANK(K53,K$53:K$82,0),IF(K53&gt;=63,1,IF(AND(K53&gt;=60,K53&lt;=62.9),2,3))))</f>
        <v>2</v>
      </c>
      <c r="M53" s="15">
        <f>IF(L53="",0,VLOOKUP(L53,Pointage[#All],2,FALSE)*M$51)</f>
        <v>15</v>
      </c>
      <c r="N53" s="24"/>
      <c r="O53" s="15" t="str">
        <f t="shared" ref="O53:O82" si="164">IF(N53=0,"",IF(COUNTIF(N$53:N$82,"&gt;0")&gt;1,RANK(N53,N$53:N$82,0),IF(N53&gt;=63,1,IF(AND(N53&gt;=60,N53&lt;=62.9),2,3))))</f>
        <v/>
      </c>
      <c r="P53" s="15">
        <f>IF(O53="",0,VLOOKUP(O53,Pointage[#All],2,FALSE)*P$51)</f>
        <v>0</v>
      </c>
      <c r="Q53" s="24"/>
      <c r="R53" s="15" t="str">
        <f t="shared" ref="R53:R82" si="165">IF(Q53=0,"",IF(COUNTIF(Q$4:Q$96,"&gt;0")&gt;1,RANK(Q53,Q$4:Q$96,0),IF(Q53&gt;=63,1,IF(AND(Q53&gt;=60,Q53&lt;=62.9),2,3))))</f>
        <v/>
      </c>
      <c r="S53" s="15">
        <f>IF(R53="",0,VLOOKUP(R53,Pointage[#All],2,FALSE)*S$51)</f>
        <v>0</v>
      </c>
      <c r="T53" s="16">
        <f t="shared" ref="T53:T63" si="166">IF(J53="","",J53+M53+S53)</f>
        <v>35</v>
      </c>
      <c r="U53" s="20"/>
      <c r="V53" s="15" t="str">
        <f t="shared" ref="V53:V82" si="167">IF(U53=0,"",IF(COUNTIF(U$53:U$82,"&gt;0")&gt;1,RANK(U53,U$53:U$82,0),IF(U53&gt;=63,1,IF(AND(U53&gt;=60,U53&lt;=62.9),2,3))))</f>
        <v/>
      </c>
      <c r="W53" s="15">
        <f>IF(V53="",0,VLOOKUP(V53,Pointage[#All],2,FALSE)*W$51)</f>
        <v>0</v>
      </c>
      <c r="X53" s="24"/>
      <c r="Y53" s="15" t="str">
        <f t="shared" ref="Y53:Y82" si="168">IF(X53=0,"",IF(COUNTIF(X$53:X$82,"&gt;0")&gt;1,RANK(X53,X$53:X$82,0),IF(X53&gt;=63,1,IF(AND(X53&gt;=60,X53&lt;=62.9),2,3))))</f>
        <v/>
      </c>
      <c r="Z53" s="15">
        <f>IF(Y53="",0,VLOOKUP(Y53,Pointage[#All],2,FALSE)*Z$51)</f>
        <v>0</v>
      </c>
      <c r="AA53" s="24"/>
      <c r="AB53" s="15" t="str">
        <f t="shared" ref="AB53:AB82" si="169">IF(AA53=0,"",IF(COUNTIF(AA$53:AA$82,"&gt;0")&gt;1,RANK(AA53,AA$53:AA$82,0),IF(AA53&gt;=63,1,IF(AND(AA53&gt;=60,AA53&lt;=62.9),2,3))))</f>
        <v/>
      </c>
      <c r="AC53" s="15">
        <f>IF(AB53="",0,VLOOKUP(AB53,Pointage[#All],2,FALSE)*AC$51)</f>
        <v>0</v>
      </c>
      <c r="AD53" s="24"/>
      <c r="AE53" s="15" t="str">
        <f t="shared" ref="AE53:AE82" si="170">IF(AD53=0,"",IF(COUNTIF(AD$4:AD$96,"&gt;0")&gt;1,RANK(AD53,AD$4:AD$96,0),IF(AD53&gt;=63,1,IF(AND(AD53&gt;=60,AD53&lt;=62.9),2,3))))</f>
        <v/>
      </c>
      <c r="AF53" s="15">
        <f>IF(AE53="",0,VLOOKUP(AE53,Pointage[#All],2,FALSE)*AF$51)</f>
        <v>0</v>
      </c>
      <c r="AG53" s="16">
        <f t="shared" ref="AG53:AG63" si="171">IF(W53="","",W53+Z53+AF53)</f>
        <v>0</v>
      </c>
      <c r="AH53" s="20"/>
      <c r="AI53" s="15" t="str">
        <f t="shared" ref="AI53:AI82" si="172">IF(AH53=0,"",IF(COUNTIF(AH$53:AH$82,"&gt;0")&gt;1,RANK(AH53,AH$53:AH$82,0),IF(AH53&gt;=63,1,IF(AND(AH53&gt;=60,AH53&lt;=62.9),2,3))))</f>
        <v/>
      </c>
      <c r="AJ53" s="15">
        <f>IF(AI53="",0,VLOOKUP(AI53,Pointage[#All],2,FALSE)*AJ$51)</f>
        <v>0</v>
      </c>
      <c r="AK53" s="24"/>
      <c r="AL53" s="15" t="str">
        <f t="shared" ref="AL53:AL82" si="173">IF(AK53=0,"",IF(COUNTIF(AK$53:AK$82,"&gt;0")&gt;1,RANK(AK53,AK$53:AK$82,0),IF(AK53&gt;=63,1,IF(AND(AK53&gt;=60,AK53&lt;=62.9),2,3))))</f>
        <v/>
      </c>
      <c r="AM53" s="15">
        <f>IF(AL53="",0,VLOOKUP(AL53,Pointage[#All],2,FALSE)*AM$51)</f>
        <v>0</v>
      </c>
      <c r="AN53" s="24">
        <v>60.6</v>
      </c>
      <c r="AO53" s="15">
        <f t="shared" ref="AO53:AO82" si="174">IF(AN53=0,"",IF(COUNTIF(AN$53:AN$82,"&gt;0")&gt;1,RANK(AN53,AN$53:AN$82,0),IF(AN53&gt;=63,1,IF(AND(AN53&gt;=60,AN53&lt;=62.9),2,3))))</f>
        <v>3</v>
      </c>
      <c r="AP53" s="15">
        <f>IF(AO53="",0,VLOOKUP(AO53,Pointage[#All],2,FALSE)*AP$51)</f>
        <v>12</v>
      </c>
      <c r="AQ53" s="24">
        <v>58.47</v>
      </c>
      <c r="AR53" s="15">
        <f t="shared" ref="AR53:AR82" si="175">IF(AQ53=0,"",IF(COUNTIF(AQ$4:AQ$96,"&gt;0")&gt;1,RANK(AQ53,AQ$4:AQ$96,0),IF(AQ53&gt;=63,1,IF(AND(AQ53&gt;=60,AQ53&lt;=62.9),2,3))))</f>
        <v>6</v>
      </c>
      <c r="AS53" s="15">
        <f>IF(AR53="",0,VLOOKUP(AR53,Pointage[#All],2,FALSE)*AS$51)</f>
        <v>6</v>
      </c>
      <c r="AT53" s="16">
        <f t="shared" ref="AT53:AT63" si="176">IF(AJ53="","",AM53+AS53)</f>
        <v>6</v>
      </c>
      <c r="AU53" s="20"/>
      <c r="AV53" s="15" t="str">
        <f t="shared" ref="AV53:AV82" si="177">IF(AU53=0,"",IF(COUNTIF(AU$53:AU$82,"&gt;0")&gt;1,RANK(AU53,AU$53:AU$82,0),IF(AU53&gt;=63,1,IF(AND(AU53&gt;=60,AU53&lt;=62.9),2,3))))</f>
        <v/>
      </c>
      <c r="AW53" s="15">
        <f>IF(AV53="",0,VLOOKUP(AV53,Pointage[#All],2,FALSE)*AW$51)</f>
        <v>0</v>
      </c>
      <c r="AX53" s="24"/>
      <c r="AY53" s="15" t="str">
        <f t="shared" ref="AY53:AY82" si="178">IF(AX53=0,"",IF(COUNTIF(AX$53:AX$82,"&gt;0")&gt;1,RANK(AX53,AX$53:AX$82,0),IF(AX53&gt;=63,1,IF(AND(AX53&gt;=60,AX53&lt;=62.9),2,3))))</f>
        <v/>
      </c>
      <c r="AZ53" s="15">
        <f>IF(AY53="",0,VLOOKUP(AY53,Pointage[#All],2,FALSE)*AZ$51)</f>
        <v>0</v>
      </c>
      <c r="BA53" s="24"/>
      <c r="BB53" s="15" t="str">
        <f t="shared" ref="BB53:BB82" si="179">IF(BA53=0,"",IF(COUNTIF(BA$53:BA$82,"&gt;0")&gt;1,RANK(BA53,BA$53:BA$82,0),IF(BA53&gt;=63,1,IF(AND(BA53&gt;=60,BA53&lt;=62.9),2,3))))</f>
        <v/>
      </c>
      <c r="BC53" s="15">
        <f>IF(BB53="",0,VLOOKUP(BB53,Pointage[#All],2,FALSE)*BC$51)</f>
        <v>0</v>
      </c>
      <c r="BD53" s="24"/>
      <c r="BE53" s="15" t="str">
        <f t="shared" ref="BE53:BE82" si="180">IF(BD53=0,"",IF(COUNTIF(BD$4:BD$96,"&gt;0")&gt;1,RANK(BD53,BD$4:BD$96,0),IF(BD53&gt;=63,1,IF(AND(BD53&gt;=60,BD53&lt;=62.9),2,3))))</f>
        <v/>
      </c>
      <c r="BF53" s="15">
        <f>IF(BE53="",0,VLOOKUP(BE53,Pointage[#All],2,FALSE)*BF$51)</f>
        <v>0</v>
      </c>
      <c r="BG53" s="16">
        <f t="shared" ref="BG53:BG63" si="181">IF(AW53="","",AZ53+BC53+BF53)</f>
        <v>0</v>
      </c>
      <c r="BH53" s="20"/>
      <c r="BI53" s="15" t="str">
        <f t="shared" ref="BI53:BI82" si="182">IF(BH53=0,"",IF(COUNTIF(BH$53:BH$82,"&gt;0")&gt;1,RANK(BH53,BH$53:BH$82,0),IF(BH53&gt;=63,1,IF(AND(BH53&gt;=60,BH53&lt;=62.9),2,3))))</f>
        <v/>
      </c>
      <c r="BJ53" s="15">
        <f>IF(BI53="",0,VLOOKUP(BI53,Pointage[#All],2,FALSE)*BJ$51)</f>
        <v>0</v>
      </c>
      <c r="BK53" s="24">
        <v>61.63</v>
      </c>
      <c r="BL53" s="15">
        <f t="shared" ref="BL53:BL82" si="183">IF(BK53=0,"",IF(COUNTIF(BK$53:BK$82,"&gt;0")&gt;1,RANK(BK53,BK$53:BK$82,0),IF(BK53&gt;=63,1,IF(AND(BK53&gt;=60,BK53&lt;=62.9),2,3))))</f>
        <v>2</v>
      </c>
      <c r="BM53" s="15">
        <f>IF(BL53="",0,VLOOKUP(BL53,Pointage[#All],2,FALSE)*BM$51)</f>
        <v>15</v>
      </c>
      <c r="BN53" s="24">
        <v>60.4</v>
      </c>
      <c r="BO53" s="15">
        <f t="shared" ref="BO53:BO82" si="184">IF(BN53=0,"",IF(COUNTIF(BN$53:BN$82,"&gt;0")&gt;1,RANK(BN53,BN$53:BN$82,0),IF(BN53&gt;=63,1,IF(AND(BN53&gt;=60,BN53&lt;=62.9),2,3))))</f>
        <v>3</v>
      </c>
      <c r="BP53" s="15">
        <f>IF(BO53="",0,VLOOKUP(BO53,Pointage[#All],2,FALSE)*BP$51)</f>
        <v>12</v>
      </c>
      <c r="BQ53" s="24">
        <v>66.09</v>
      </c>
      <c r="BR53" s="15">
        <f t="shared" ref="BR53:BR82" si="185">IF(BQ53=0,"",IF(COUNTIF(BQ$4:BQ$96,"&gt;0")&gt;1,RANK(BQ53,BQ$4:BQ$96,0),IF(BQ53&gt;=63,1,IF(AND(BQ53&gt;=60,BQ53&lt;=62.9),2,3))))</f>
        <v>4</v>
      </c>
      <c r="BS53" s="15">
        <f>IF(BR53="",0,VLOOKUP(BR53,Pointage[#All],2,FALSE)*BS$51)</f>
        <v>15</v>
      </c>
      <c r="BT53" s="16">
        <f t="shared" ref="BT53:BT63" si="186">IF(BM53="","",BM53+BP53+BS53)</f>
        <v>42</v>
      </c>
      <c r="BU53" s="20"/>
      <c r="BV53" s="15" t="str">
        <f t="shared" ref="BV53:BV82" si="187">IF(BU53=0,"",IF(COUNTIF(BU$53:BU$82,"&gt;0")&gt;1,RANK(BU53,BU$53:BU$82,0),IF(BU53&gt;=63,1,IF(AND(BU53&gt;=60,BU53&lt;=62.9),2,3))))</f>
        <v/>
      </c>
      <c r="BW53" s="15">
        <f>IF(BV53="",0,VLOOKUP(BV53,Pointage[#All],2,FALSE)*BW$51)</f>
        <v>0</v>
      </c>
      <c r="BX53" s="24">
        <v>58.621000000000002</v>
      </c>
      <c r="BY53" s="15">
        <f t="shared" ref="BY53:BY82" si="188">IF(BX53=0,"",IF(COUNTIF(BX$53:BX$82,"&gt;0")&gt;1,RANK(BX53,BX$53:BX$82,0),IF(BX53&gt;=63,1,IF(AND(BX53&gt;=60,BX53&lt;=62.9),2,3))))</f>
        <v>2</v>
      </c>
      <c r="BZ53" s="15">
        <f>IF(BY53="",0,VLOOKUP(BY53,Pointage[#All],2,FALSE)*BZ$51)</f>
        <v>0</v>
      </c>
      <c r="CA53" s="24">
        <v>57.8</v>
      </c>
      <c r="CB53" s="15">
        <f t="shared" ref="CB53:CB82" si="189">IF(CA53=0,"",IF(COUNTIF(CA$53:CA$82,"&gt;0")&gt;1,RANK(CA53,CA$53:CA$82,0),IF(CA53&gt;=63,1,IF(AND(CA53&gt;=60,CA53&lt;=62.9),2,3))))</f>
        <v>2</v>
      </c>
      <c r="CC53" s="15">
        <f>IF(CB53="",0,VLOOKUP(CB53,Pointage[#All],2,FALSE)*CC$51)</f>
        <v>20</v>
      </c>
      <c r="CD53" s="24">
        <v>61.618000000000002</v>
      </c>
      <c r="CE53" s="15">
        <f t="shared" ref="CE53:CE82" si="190">IF(CD53=0,"",IF(COUNTIF(CD$4:CD$96,"&gt;0")&gt;1,RANK(CD53,CD$4:CD$96,0),IF(CD53&gt;=63,1,IF(AND(CD53&gt;=60,CD53&lt;=62.9),2,3))))</f>
        <v>14</v>
      </c>
      <c r="CF53" s="15">
        <f>IF(CE53="",0,VLOOKUP(CE53,Pointage[#All],2,FALSE)*CF$51)</f>
        <v>0</v>
      </c>
      <c r="CG53" s="16">
        <f t="shared" ref="CG53:CG63" si="191">IF(BZ53="","",BZ53+CF53+CC53)*1.25</f>
        <v>25</v>
      </c>
      <c r="CH53" s="17">
        <f t="shared" ref="CH53:CH63" si="192">S53+AF53+AS53+BF53+BS53+CF53*1.25</f>
        <v>21</v>
      </c>
      <c r="CI53" s="35" t="s">
        <v>219</v>
      </c>
      <c r="CJ53" s="52">
        <f t="shared" ref="CJ53:CJ63" si="193">BU53+BX53+CA53+CD53</f>
        <v>178.03899999999999</v>
      </c>
    </row>
    <row r="54" spans="1:88" x14ac:dyDescent="0.3">
      <c r="A54" s="20"/>
      <c r="B54" s="19" t="s">
        <v>163</v>
      </c>
      <c r="C54" s="19" t="s">
        <v>155</v>
      </c>
      <c r="D54" s="14">
        <f t="shared" si="158"/>
        <v>66</v>
      </c>
      <c r="E54" s="15">
        <f t="shared" si="159"/>
        <v>2</v>
      </c>
      <c r="F54" s="15">
        <f t="shared" si="160"/>
        <v>16</v>
      </c>
      <c r="G54" s="15" t="str">
        <f t="shared" si="161"/>
        <v>Argent</v>
      </c>
      <c r="H54" s="20"/>
      <c r="I54" s="15" t="str">
        <f t="shared" si="162"/>
        <v/>
      </c>
      <c r="J54" s="15">
        <f>IF(I54="",0,VLOOKUP(I54,Pointage[#All],2,FALSE)*J$51)</f>
        <v>0</v>
      </c>
      <c r="K54" s="24"/>
      <c r="L54" s="15" t="str">
        <f t="shared" si="163"/>
        <v/>
      </c>
      <c r="M54" s="15">
        <f>IF(L54="",0,VLOOKUP(L54,Pointage[#All],2,FALSE)*M$51)</f>
        <v>0</v>
      </c>
      <c r="N54" s="24"/>
      <c r="O54" s="15" t="str">
        <f t="shared" si="164"/>
        <v/>
      </c>
      <c r="P54" s="15">
        <f>IF(O54="",0,VLOOKUP(O54,Pointage[#All],2,FALSE)*P$51)</f>
        <v>0</v>
      </c>
      <c r="Q54" s="24"/>
      <c r="R54" s="15" t="str">
        <f t="shared" si="165"/>
        <v/>
      </c>
      <c r="S54" s="15">
        <f>IF(R54="",0,VLOOKUP(R54,Pointage[#All],2,FALSE)*S$51)</f>
        <v>0</v>
      </c>
      <c r="T54" s="16">
        <f t="shared" si="166"/>
        <v>0</v>
      </c>
      <c r="U54" s="20"/>
      <c r="V54" s="15" t="str">
        <f t="shared" si="167"/>
        <v/>
      </c>
      <c r="W54" s="15">
        <f>IF(V54="",0,VLOOKUP(V54,Pointage[#All],2,FALSE)*W$51)</f>
        <v>0</v>
      </c>
      <c r="X54" s="24"/>
      <c r="Y54" s="15" t="str">
        <f t="shared" si="168"/>
        <v/>
      </c>
      <c r="Z54" s="15">
        <f>IF(Y54="",0,VLOOKUP(Y54,Pointage[#All],2,FALSE)*Z$51)</f>
        <v>0</v>
      </c>
      <c r="AA54" s="24"/>
      <c r="AB54" s="15" t="str">
        <f t="shared" si="169"/>
        <v/>
      </c>
      <c r="AC54" s="15">
        <f>IF(AB54="",0,VLOOKUP(AB54,Pointage[#All],2,FALSE)*AC$51)</f>
        <v>0</v>
      </c>
      <c r="AD54" s="24"/>
      <c r="AE54" s="15" t="str">
        <f t="shared" si="170"/>
        <v/>
      </c>
      <c r="AF54" s="15">
        <f>IF(AE54="",0,VLOOKUP(AE54,Pointage[#All],2,FALSE)*AF$51)</f>
        <v>0</v>
      </c>
      <c r="AG54" s="16">
        <f t="shared" si="171"/>
        <v>0</v>
      </c>
      <c r="AH54" s="20"/>
      <c r="AI54" s="15" t="str">
        <f t="shared" si="172"/>
        <v/>
      </c>
      <c r="AJ54" s="15">
        <f>IF(AI54="",0,VLOOKUP(AI54,Pointage[#All],2,FALSE)*AJ$51)</f>
        <v>0</v>
      </c>
      <c r="AK54" s="24">
        <v>61.2</v>
      </c>
      <c r="AL54" s="15">
        <f t="shared" si="173"/>
        <v>2</v>
      </c>
      <c r="AM54" s="15">
        <f>IF(AL54="",0,VLOOKUP(AL54,Pointage[#All],2,FALSE)*AM$51)</f>
        <v>10</v>
      </c>
      <c r="AN54" s="24"/>
      <c r="AO54" s="15" t="str">
        <f t="shared" si="174"/>
        <v/>
      </c>
      <c r="AP54" s="15">
        <f>IF(AO54="",0,VLOOKUP(AO54,Pointage[#All],2,FALSE)*AP$51)</f>
        <v>0</v>
      </c>
      <c r="AQ54" s="24"/>
      <c r="AR54" s="15" t="str">
        <f t="shared" si="175"/>
        <v/>
      </c>
      <c r="AS54" s="15">
        <f>IF(AR54="",0,VLOOKUP(AR54,Pointage[#All],2,FALSE)*AS$51)</f>
        <v>0</v>
      </c>
      <c r="AT54" s="16">
        <f t="shared" si="176"/>
        <v>10</v>
      </c>
      <c r="AU54" s="20"/>
      <c r="AV54" s="15" t="str">
        <f t="shared" si="177"/>
        <v/>
      </c>
      <c r="AW54" s="15">
        <f>IF(AV54="",0,VLOOKUP(AV54,Pointage[#All],2,FALSE)*AW$51)</f>
        <v>0</v>
      </c>
      <c r="AX54" s="24"/>
      <c r="AY54" s="15" t="str">
        <f t="shared" si="178"/>
        <v/>
      </c>
      <c r="AZ54" s="15">
        <f>IF(AY54="",0,VLOOKUP(AY54,Pointage[#All],2,FALSE)*AZ$51)</f>
        <v>0</v>
      </c>
      <c r="BA54" s="24"/>
      <c r="BB54" s="15" t="str">
        <f t="shared" si="179"/>
        <v/>
      </c>
      <c r="BC54" s="15">
        <f>IF(BB54="",0,VLOOKUP(BB54,Pointage[#All],2,FALSE)*BC$51)</f>
        <v>0</v>
      </c>
      <c r="BD54" s="24"/>
      <c r="BE54" s="15" t="str">
        <f t="shared" si="180"/>
        <v/>
      </c>
      <c r="BF54" s="15">
        <f>IF(BE54="",0,VLOOKUP(BE54,Pointage[#All],2,FALSE)*BF$51)</f>
        <v>0</v>
      </c>
      <c r="BG54" s="16">
        <f t="shared" si="181"/>
        <v>0</v>
      </c>
      <c r="BH54" s="20">
        <v>61.92</v>
      </c>
      <c r="BI54" s="15">
        <f t="shared" si="182"/>
        <v>2</v>
      </c>
      <c r="BJ54" s="15">
        <f>IF(BI54="",0,VLOOKUP(BI54,Pointage[#All],2,FALSE)*BJ$51)</f>
        <v>5</v>
      </c>
      <c r="BK54" s="24">
        <v>62.24</v>
      </c>
      <c r="BL54" s="15">
        <f t="shared" si="183"/>
        <v>1</v>
      </c>
      <c r="BM54" s="15">
        <f>IF(BL54="",0,VLOOKUP(BL54,Pointage[#All],2,FALSE)*BM$51)</f>
        <v>18</v>
      </c>
      <c r="BN54" s="24">
        <v>63.4</v>
      </c>
      <c r="BO54" s="15">
        <f t="shared" si="184"/>
        <v>1</v>
      </c>
      <c r="BP54" s="15">
        <f>IF(BO54="",0,VLOOKUP(BO54,Pointage[#All],2,FALSE)*BP$51)</f>
        <v>18</v>
      </c>
      <c r="BQ54" s="24">
        <v>69.650000000000006</v>
      </c>
      <c r="BR54" s="15">
        <f t="shared" si="185"/>
        <v>3</v>
      </c>
      <c r="BS54" s="15">
        <f>IF(BR54="",0,VLOOKUP(BR54,Pointage[#All],2,FALSE)*BS$51)</f>
        <v>20</v>
      </c>
      <c r="BT54" s="16">
        <f t="shared" si="186"/>
        <v>56</v>
      </c>
      <c r="BU54" s="20"/>
      <c r="BV54" s="15" t="str">
        <f t="shared" si="187"/>
        <v/>
      </c>
      <c r="BW54" s="15">
        <f>IF(BV54="",0,VLOOKUP(BV54,Pointage[#All],2,FALSE)*BW$51)</f>
        <v>0</v>
      </c>
      <c r="BX54" s="24"/>
      <c r="BY54" s="15" t="str">
        <f t="shared" si="188"/>
        <v/>
      </c>
      <c r="BZ54" s="15">
        <f>IF(BY54="",0,VLOOKUP(BY54,Pointage[#All],2,FALSE)*BZ$51)</f>
        <v>0</v>
      </c>
      <c r="CA54" s="24"/>
      <c r="CB54" s="15" t="str">
        <f t="shared" si="189"/>
        <v/>
      </c>
      <c r="CC54" s="15">
        <f>IF(CB54="",0,VLOOKUP(CB54,Pointage[#All],2,FALSE)*CC$51)</f>
        <v>0</v>
      </c>
      <c r="CD54" s="24"/>
      <c r="CE54" s="15" t="str">
        <f t="shared" si="190"/>
        <v/>
      </c>
      <c r="CF54" s="15">
        <f>IF(CE54="",0,VLOOKUP(CE54,Pointage[#All],2,FALSE)*CF$51)</f>
        <v>0</v>
      </c>
      <c r="CG54" s="16">
        <f t="shared" si="191"/>
        <v>0</v>
      </c>
      <c r="CH54" s="17">
        <f t="shared" si="192"/>
        <v>20</v>
      </c>
      <c r="CI54" s="36"/>
      <c r="CJ54" s="52">
        <f t="shared" si="193"/>
        <v>0</v>
      </c>
    </row>
    <row r="55" spans="1:88" ht="15.6" x14ac:dyDescent="0.3">
      <c r="A55" s="20"/>
      <c r="B55" s="19" t="s">
        <v>85</v>
      </c>
      <c r="C55" s="19" t="s">
        <v>86</v>
      </c>
      <c r="D55" s="14">
        <f t="shared" si="158"/>
        <v>49</v>
      </c>
      <c r="E55" s="15">
        <f t="shared" si="159"/>
        <v>3</v>
      </c>
      <c r="F55" s="15" t="str">
        <f t="shared" si="160"/>
        <v/>
      </c>
      <c r="G55" s="15" t="str">
        <f t="shared" si="161"/>
        <v>Bronze</v>
      </c>
      <c r="H55" s="20">
        <v>53.654000000000003</v>
      </c>
      <c r="I55" s="15">
        <f t="shared" si="162"/>
        <v>5</v>
      </c>
      <c r="J55" s="15">
        <f>IF(I55="",0,VLOOKUP(I55,Pointage[#All],2,FALSE)*J$51)</f>
        <v>10</v>
      </c>
      <c r="K55" s="24">
        <v>56.723999999999997</v>
      </c>
      <c r="L55" s="15">
        <f t="shared" si="163"/>
        <v>3</v>
      </c>
      <c r="M55" s="15">
        <f>IF(L55="",0,VLOOKUP(L55,Pointage[#All],2,FALSE)*M$51)</f>
        <v>12</v>
      </c>
      <c r="N55" s="24"/>
      <c r="O55" s="15" t="str">
        <f t="shared" si="164"/>
        <v/>
      </c>
      <c r="P55" s="15">
        <f>IF(O55="",0,VLOOKUP(O55,Pointage[#All],2,FALSE)*P$51)</f>
        <v>0</v>
      </c>
      <c r="Q55" s="24"/>
      <c r="R55" s="15" t="str">
        <f t="shared" si="165"/>
        <v/>
      </c>
      <c r="S55" s="15">
        <f>IF(R55="",0,VLOOKUP(R55,Pointage[#All],2,FALSE)*S$51)</f>
        <v>0</v>
      </c>
      <c r="T55" s="16">
        <f t="shared" si="166"/>
        <v>22</v>
      </c>
      <c r="U55" s="20"/>
      <c r="V55" s="15" t="str">
        <f t="shared" si="167"/>
        <v/>
      </c>
      <c r="W55" s="15">
        <f>IF(V55="",0,VLOOKUP(V55,Pointage[#All],2,FALSE)*W$51)</f>
        <v>0</v>
      </c>
      <c r="X55" s="24"/>
      <c r="Y55" s="15" t="str">
        <f t="shared" si="168"/>
        <v/>
      </c>
      <c r="Z55" s="15">
        <f>IF(Y55="",0,VLOOKUP(Y55,Pointage[#All],2,FALSE)*Z$51)</f>
        <v>0</v>
      </c>
      <c r="AA55" s="24"/>
      <c r="AB55" s="15" t="str">
        <f t="shared" si="169"/>
        <v/>
      </c>
      <c r="AC55" s="15">
        <f>IF(AB55="",0,VLOOKUP(AB55,Pointage[#All],2,FALSE)*AC$51)</f>
        <v>0</v>
      </c>
      <c r="AD55" s="24"/>
      <c r="AE55" s="15" t="str">
        <f t="shared" si="170"/>
        <v/>
      </c>
      <c r="AF55" s="15">
        <f>IF(AE55="",0,VLOOKUP(AE55,Pointage[#All],2,FALSE)*AF$51)</f>
        <v>0</v>
      </c>
      <c r="AG55" s="16">
        <f t="shared" si="171"/>
        <v>0</v>
      </c>
      <c r="AH55" s="20"/>
      <c r="AI55" s="15" t="str">
        <f t="shared" si="172"/>
        <v/>
      </c>
      <c r="AJ55" s="15">
        <f>IF(AI55="",0,VLOOKUP(AI55,Pointage[#All],2,FALSE)*AJ$51)</f>
        <v>0</v>
      </c>
      <c r="AK55" s="24"/>
      <c r="AL55" s="15" t="str">
        <f t="shared" si="173"/>
        <v/>
      </c>
      <c r="AM55" s="15">
        <f>IF(AL55="",0,VLOOKUP(AL55,Pointage[#All],2,FALSE)*AM$51)</f>
        <v>0</v>
      </c>
      <c r="AN55" s="24"/>
      <c r="AO55" s="15" t="str">
        <f t="shared" si="174"/>
        <v/>
      </c>
      <c r="AP55" s="15">
        <f>IF(AO55="",0,VLOOKUP(AO55,Pointage[#All],2,FALSE)*AP$51)</f>
        <v>0</v>
      </c>
      <c r="AQ55" s="24"/>
      <c r="AR55" s="15" t="str">
        <f t="shared" si="175"/>
        <v/>
      </c>
      <c r="AS55" s="15">
        <f>IF(AR55="",0,VLOOKUP(AR55,Pointage[#All],2,FALSE)*AS$51)</f>
        <v>0</v>
      </c>
      <c r="AT55" s="16">
        <f t="shared" si="176"/>
        <v>0</v>
      </c>
      <c r="AU55" s="20"/>
      <c r="AV55" s="15" t="str">
        <f t="shared" si="177"/>
        <v/>
      </c>
      <c r="AW55" s="15">
        <f>IF(AV55="",0,VLOOKUP(AV55,Pointage[#All],2,FALSE)*AW$51)</f>
        <v>0</v>
      </c>
      <c r="AX55" s="24"/>
      <c r="AY55" s="15" t="str">
        <f t="shared" si="178"/>
        <v/>
      </c>
      <c r="AZ55" s="15">
        <f>IF(AY55="",0,VLOOKUP(AY55,Pointage[#All],2,FALSE)*AZ$51)</f>
        <v>0</v>
      </c>
      <c r="BA55" s="24"/>
      <c r="BB55" s="15" t="str">
        <f t="shared" si="179"/>
        <v/>
      </c>
      <c r="BC55" s="15">
        <f>IF(BB55="",0,VLOOKUP(BB55,Pointage[#All],2,FALSE)*BC$51)</f>
        <v>0</v>
      </c>
      <c r="BD55" s="24"/>
      <c r="BE55" s="15" t="str">
        <f t="shared" si="180"/>
        <v/>
      </c>
      <c r="BF55" s="15">
        <f>IF(BE55="",0,VLOOKUP(BE55,Pointage[#All],2,FALSE)*BF$51)</f>
        <v>0</v>
      </c>
      <c r="BG55" s="16">
        <f t="shared" si="181"/>
        <v>0</v>
      </c>
      <c r="BH55" s="20"/>
      <c r="BI55" s="15" t="str">
        <f t="shared" si="182"/>
        <v/>
      </c>
      <c r="BJ55" s="15">
        <f>IF(BI55="",0,VLOOKUP(BI55,Pointage[#All],2,FALSE)*BJ$51)</f>
        <v>0</v>
      </c>
      <c r="BK55" s="24">
        <v>58.1</v>
      </c>
      <c r="BL55" s="15">
        <f t="shared" si="183"/>
        <v>3</v>
      </c>
      <c r="BM55" s="15">
        <f>IF(BL55="",0,VLOOKUP(BL55,Pointage[#All],2,FALSE)*BM$51)</f>
        <v>12</v>
      </c>
      <c r="BN55" s="24">
        <v>60.8</v>
      </c>
      <c r="BO55" s="15">
        <f t="shared" si="184"/>
        <v>2</v>
      </c>
      <c r="BP55" s="15">
        <f>IF(BO55="",0,VLOOKUP(BO55,Pointage[#All],2,FALSE)*BP$51)</f>
        <v>15</v>
      </c>
      <c r="BQ55" s="24"/>
      <c r="BR55" s="15" t="str">
        <f t="shared" si="185"/>
        <v/>
      </c>
      <c r="BS55" s="15">
        <f>IF(BR55="",0,VLOOKUP(BR55,Pointage[#All],2,FALSE)*BS$51)</f>
        <v>0</v>
      </c>
      <c r="BT55" s="16">
        <f t="shared" si="186"/>
        <v>27</v>
      </c>
      <c r="BU55" s="20"/>
      <c r="BV55" s="15" t="str">
        <f t="shared" si="187"/>
        <v/>
      </c>
      <c r="BW55" s="15">
        <f>IF(BV55="",0,VLOOKUP(BV55,Pointage[#All],2,FALSE)*BW$51)</f>
        <v>0</v>
      </c>
      <c r="BX55" s="24"/>
      <c r="BY55" s="15" t="str">
        <f t="shared" si="188"/>
        <v/>
      </c>
      <c r="BZ55" s="15">
        <f>IF(BY55="",0,VLOOKUP(BY55,Pointage[#All],2,FALSE)*BZ$51)</f>
        <v>0</v>
      </c>
      <c r="CA55" s="24"/>
      <c r="CB55" s="15" t="str">
        <f t="shared" si="189"/>
        <v/>
      </c>
      <c r="CC55" s="15">
        <f>IF(CB55="",0,VLOOKUP(CB55,Pointage[#All],2,FALSE)*CC$51)</f>
        <v>0</v>
      </c>
      <c r="CD55" s="24"/>
      <c r="CE55" s="15" t="str">
        <f t="shared" si="190"/>
        <v/>
      </c>
      <c r="CF55" s="15">
        <f>IF(CE55="",0,VLOOKUP(CE55,Pointage[#All],2,FALSE)*CF$51)</f>
        <v>0</v>
      </c>
      <c r="CG55" s="16">
        <f t="shared" si="191"/>
        <v>0</v>
      </c>
      <c r="CH55" s="17">
        <f t="shared" si="192"/>
        <v>0</v>
      </c>
      <c r="CI55" s="35"/>
      <c r="CJ55" s="52">
        <f t="shared" si="193"/>
        <v>0</v>
      </c>
    </row>
    <row r="56" spans="1:88" x14ac:dyDescent="0.3">
      <c r="A56" s="20">
        <v>1464</v>
      </c>
      <c r="B56" s="19" t="s">
        <v>83</v>
      </c>
      <c r="C56" s="19" t="s">
        <v>84</v>
      </c>
      <c r="D56" s="14">
        <f t="shared" si="158"/>
        <v>48</v>
      </c>
      <c r="E56" s="15">
        <f t="shared" si="159"/>
        <v>4</v>
      </c>
      <c r="F56" s="15" t="str">
        <f t="shared" si="160"/>
        <v/>
      </c>
      <c r="G56" s="15" t="str">
        <f t="shared" si="161"/>
        <v/>
      </c>
      <c r="H56" s="20">
        <v>66.730999999999995</v>
      </c>
      <c r="I56" s="15">
        <f t="shared" si="162"/>
        <v>1</v>
      </c>
      <c r="J56" s="15">
        <f>IF(I56="",0,VLOOKUP(I56,Pointage[#All],2,FALSE)*J$51)</f>
        <v>30</v>
      </c>
      <c r="K56" s="24">
        <v>63.276000000000003</v>
      </c>
      <c r="L56" s="15">
        <f t="shared" si="163"/>
        <v>1</v>
      </c>
      <c r="M56" s="15">
        <f>IF(L56="",0,VLOOKUP(L56,Pointage[#All],2,FALSE)*M$51)</f>
        <v>18</v>
      </c>
      <c r="N56" s="24"/>
      <c r="O56" s="15" t="str">
        <f t="shared" si="164"/>
        <v/>
      </c>
      <c r="P56" s="15">
        <f>IF(O56="",0,VLOOKUP(O56,Pointage[#All],2,FALSE)*P$51)</f>
        <v>0</v>
      </c>
      <c r="Q56" s="24"/>
      <c r="R56" s="15" t="str">
        <f t="shared" si="165"/>
        <v/>
      </c>
      <c r="S56" s="15">
        <f>IF(R56="",0,VLOOKUP(R56,Pointage[#All],2,FALSE)*S$51)</f>
        <v>0</v>
      </c>
      <c r="T56" s="16">
        <f t="shared" si="166"/>
        <v>48</v>
      </c>
      <c r="U56" s="20"/>
      <c r="V56" s="15" t="str">
        <f t="shared" si="167"/>
        <v/>
      </c>
      <c r="W56" s="15">
        <f>IF(V56="",0,VLOOKUP(V56,Pointage[#All],2,FALSE)*W$51)</f>
        <v>0</v>
      </c>
      <c r="X56" s="24"/>
      <c r="Y56" s="15" t="str">
        <f t="shared" si="168"/>
        <v/>
      </c>
      <c r="Z56" s="15">
        <f>IF(Y56="",0,VLOOKUP(Y56,Pointage[#All],2,FALSE)*Z$51)</f>
        <v>0</v>
      </c>
      <c r="AA56" s="24"/>
      <c r="AB56" s="15" t="str">
        <f t="shared" si="169"/>
        <v/>
      </c>
      <c r="AC56" s="15">
        <f>IF(AB56="",0,VLOOKUP(AB56,Pointage[#All],2,FALSE)*AC$51)</f>
        <v>0</v>
      </c>
      <c r="AD56" s="24"/>
      <c r="AE56" s="15" t="str">
        <f t="shared" si="170"/>
        <v/>
      </c>
      <c r="AF56" s="15">
        <f>IF(AE56="",0,VLOOKUP(AE56,Pointage[#All],2,FALSE)*AF$51)</f>
        <v>0</v>
      </c>
      <c r="AG56" s="16">
        <f t="shared" si="171"/>
        <v>0</v>
      </c>
      <c r="AH56" s="20"/>
      <c r="AI56" s="15" t="str">
        <f t="shared" si="172"/>
        <v/>
      </c>
      <c r="AJ56" s="15">
        <f>IF(AI56="",0,VLOOKUP(AI56,Pointage[#All],2,FALSE)*AJ$51)</f>
        <v>0</v>
      </c>
      <c r="AK56" s="24"/>
      <c r="AL56" s="15" t="str">
        <f t="shared" si="173"/>
        <v/>
      </c>
      <c r="AM56" s="15">
        <f>IF(AL56="",0,VLOOKUP(AL56,Pointage[#All],2,FALSE)*AM$51)</f>
        <v>0</v>
      </c>
      <c r="AN56" s="24"/>
      <c r="AO56" s="15" t="str">
        <f t="shared" si="174"/>
        <v/>
      </c>
      <c r="AP56" s="15">
        <f>IF(AO56="",0,VLOOKUP(AO56,Pointage[#All],2,FALSE)*AP$51)</f>
        <v>0</v>
      </c>
      <c r="AQ56" s="24"/>
      <c r="AR56" s="15" t="str">
        <f t="shared" si="175"/>
        <v/>
      </c>
      <c r="AS56" s="15">
        <f>IF(AR56="",0,VLOOKUP(AR56,Pointage[#All],2,FALSE)*AS$51)</f>
        <v>0</v>
      </c>
      <c r="AT56" s="16">
        <f t="shared" si="176"/>
        <v>0</v>
      </c>
      <c r="AU56" s="20"/>
      <c r="AV56" s="15" t="str">
        <f t="shared" si="177"/>
        <v/>
      </c>
      <c r="AW56" s="15">
        <f>IF(AV56="",0,VLOOKUP(AV56,Pointage[#All],2,FALSE)*AW$51)</f>
        <v>0</v>
      </c>
      <c r="AX56" s="24"/>
      <c r="AY56" s="15" t="str">
        <f t="shared" si="178"/>
        <v/>
      </c>
      <c r="AZ56" s="15">
        <f>IF(AY56="",0,VLOOKUP(AY56,Pointage[#All],2,FALSE)*AZ$51)</f>
        <v>0</v>
      </c>
      <c r="BA56" s="24"/>
      <c r="BB56" s="15" t="str">
        <f t="shared" si="179"/>
        <v/>
      </c>
      <c r="BC56" s="15">
        <f>IF(BB56="",0,VLOOKUP(BB56,Pointage[#All],2,FALSE)*BC$51)</f>
        <v>0</v>
      </c>
      <c r="BD56" s="24"/>
      <c r="BE56" s="15" t="str">
        <f t="shared" si="180"/>
        <v/>
      </c>
      <c r="BF56" s="15">
        <f>IF(BE56="",0,VLOOKUP(BE56,Pointage[#All],2,FALSE)*BF$51)</f>
        <v>0</v>
      </c>
      <c r="BG56" s="16">
        <f t="shared" si="181"/>
        <v>0</v>
      </c>
      <c r="BH56" s="20"/>
      <c r="BI56" s="15" t="str">
        <f t="shared" si="182"/>
        <v/>
      </c>
      <c r="BJ56" s="15">
        <f>IF(BI56="",0,VLOOKUP(BI56,Pointage[#All],2,FALSE)*BJ$51)</f>
        <v>0</v>
      </c>
      <c r="BK56" s="24"/>
      <c r="BL56" s="15" t="str">
        <f t="shared" si="183"/>
        <v/>
      </c>
      <c r="BM56" s="15">
        <f>IF(BL56="",0,VLOOKUP(BL56,Pointage[#All],2,FALSE)*BM$51)</f>
        <v>0</v>
      </c>
      <c r="BN56" s="24"/>
      <c r="BO56" s="15" t="str">
        <f t="shared" si="184"/>
        <v/>
      </c>
      <c r="BP56" s="15">
        <f>IF(BO56="",0,VLOOKUP(BO56,Pointage[#All],2,FALSE)*BP$51)</f>
        <v>0</v>
      </c>
      <c r="BQ56" s="24"/>
      <c r="BR56" s="15" t="str">
        <f t="shared" si="185"/>
        <v/>
      </c>
      <c r="BS56" s="15">
        <f>IF(BR56="",0,VLOOKUP(BR56,Pointage[#All],2,FALSE)*BS$51)</f>
        <v>0</v>
      </c>
      <c r="BT56" s="16">
        <f t="shared" si="186"/>
        <v>0</v>
      </c>
      <c r="BU56" s="20"/>
      <c r="BV56" s="15" t="str">
        <f t="shared" si="187"/>
        <v/>
      </c>
      <c r="BW56" s="15">
        <f>IF(BV56="",0,VLOOKUP(BV56,Pointage[#All],2,FALSE)*BW$51)</f>
        <v>0</v>
      </c>
      <c r="BX56" s="24"/>
      <c r="BY56" s="15" t="str">
        <f t="shared" si="188"/>
        <v/>
      </c>
      <c r="BZ56" s="15">
        <f>IF(BY56="",0,VLOOKUP(BY56,Pointage[#All],2,FALSE)*BZ$51)</f>
        <v>0</v>
      </c>
      <c r="CA56" s="24"/>
      <c r="CB56" s="15" t="str">
        <f t="shared" si="189"/>
        <v/>
      </c>
      <c r="CC56" s="15">
        <f>IF(CB56="",0,VLOOKUP(CB56,Pointage[#All],2,FALSE)*CC$51)</f>
        <v>0</v>
      </c>
      <c r="CD56" s="24"/>
      <c r="CE56" s="15" t="str">
        <f t="shared" si="190"/>
        <v/>
      </c>
      <c r="CF56" s="15">
        <f>IF(CE56="",0,VLOOKUP(CE56,Pointage[#All],2,FALSE)*CF$51)</f>
        <v>0</v>
      </c>
      <c r="CG56" s="16">
        <f t="shared" si="191"/>
        <v>0</v>
      </c>
      <c r="CH56" s="17">
        <f t="shared" si="192"/>
        <v>0</v>
      </c>
      <c r="CI56" s="36"/>
      <c r="CJ56" s="52">
        <f t="shared" si="193"/>
        <v>0</v>
      </c>
    </row>
    <row r="57" spans="1:88" x14ac:dyDescent="0.3">
      <c r="A57" s="20">
        <v>1442</v>
      </c>
      <c r="B57" s="19" t="s">
        <v>211</v>
      </c>
      <c r="C57" s="19" t="s">
        <v>212</v>
      </c>
      <c r="D57" s="14">
        <f t="shared" si="158"/>
        <v>30</v>
      </c>
      <c r="E57" s="15">
        <f t="shared" si="159"/>
        <v>5</v>
      </c>
      <c r="F57" s="15" t="str">
        <f t="shared" si="160"/>
        <v/>
      </c>
      <c r="G57" s="15" t="str">
        <f t="shared" si="161"/>
        <v/>
      </c>
      <c r="H57" s="20"/>
      <c r="I57" s="15" t="str">
        <f t="shared" si="162"/>
        <v/>
      </c>
      <c r="J57" s="15">
        <f>IF(I57="",0,VLOOKUP(I57,Pointage[#All],2,FALSE)*J$51)</f>
        <v>0</v>
      </c>
      <c r="K57" s="24"/>
      <c r="L57" s="15" t="str">
        <f t="shared" si="163"/>
        <v/>
      </c>
      <c r="M57" s="15">
        <f>IF(L57="",0,VLOOKUP(L57,Pointage[#All],2,FALSE)*M$51)</f>
        <v>0</v>
      </c>
      <c r="N57" s="24"/>
      <c r="O57" s="15" t="str">
        <f t="shared" si="164"/>
        <v/>
      </c>
      <c r="P57" s="15">
        <f>IF(O57="",0,VLOOKUP(O57,Pointage[#All],2,FALSE)*P$51)</f>
        <v>0</v>
      </c>
      <c r="Q57" s="24"/>
      <c r="R57" s="15" t="str">
        <f t="shared" si="165"/>
        <v/>
      </c>
      <c r="S57" s="15">
        <f>IF(R57="",0,VLOOKUP(R57,Pointage[#All],2,FALSE)*S$51)</f>
        <v>0</v>
      </c>
      <c r="T57" s="16">
        <f t="shared" si="166"/>
        <v>0</v>
      </c>
      <c r="U57" s="20"/>
      <c r="V57" s="15" t="str">
        <f t="shared" si="167"/>
        <v/>
      </c>
      <c r="W57" s="15">
        <f>IF(V57="",0,VLOOKUP(V57,Pointage[#All],2,FALSE)*W$51)</f>
        <v>0</v>
      </c>
      <c r="X57" s="24"/>
      <c r="Y57" s="15" t="str">
        <f t="shared" si="168"/>
        <v/>
      </c>
      <c r="Z57" s="15">
        <f>IF(Y57="",0,VLOOKUP(Y57,Pointage[#All],2,FALSE)*Z$51)</f>
        <v>0</v>
      </c>
      <c r="AA57" s="24"/>
      <c r="AB57" s="15" t="str">
        <f t="shared" si="169"/>
        <v/>
      </c>
      <c r="AC57" s="15">
        <f>IF(AB57="",0,VLOOKUP(AB57,Pointage[#All],2,FALSE)*AC$51)</f>
        <v>0</v>
      </c>
      <c r="AD57" s="24"/>
      <c r="AE57" s="15" t="str">
        <f t="shared" si="170"/>
        <v/>
      </c>
      <c r="AF57" s="15">
        <f>IF(AE57="",0,VLOOKUP(AE57,Pointage[#All],2,FALSE)*AF$51)</f>
        <v>0</v>
      </c>
      <c r="AG57" s="16">
        <f t="shared" si="171"/>
        <v>0</v>
      </c>
      <c r="AH57" s="20"/>
      <c r="AI57" s="15" t="str">
        <f t="shared" si="172"/>
        <v/>
      </c>
      <c r="AJ57" s="15">
        <f>IF(AI57="",0,VLOOKUP(AI57,Pointage[#All],2,FALSE)*AJ$51)</f>
        <v>0</v>
      </c>
      <c r="AK57" s="24"/>
      <c r="AL57" s="15" t="str">
        <f t="shared" si="173"/>
        <v/>
      </c>
      <c r="AM57" s="15">
        <f>IF(AL57="",0,VLOOKUP(AL57,Pointage[#All],2,FALSE)*AM$51)</f>
        <v>0</v>
      </c>
      <c r="AN57" s="24"/>
      <c r="AO57" s="15" t="str">
        <f t="shared" si="174"/>
        <v/>
      </c>
      <c r="AP57" s="15">
        <f>IF(AO57="",0,VLOOKUP(AO57,Pointage[#All],2,FALSE)*AP$51)</f>
        <v>0</v>
      </c>
      <c r="AQ57" s="24"/>
      <c r="AR57" s="15" t="str">
        <f t="shared" si="175"/>
        <v/>
      </c>
      <c r="AS57" s="15">
        <f>IF(AR57="",0,VLOOKUP(AR57,Pointage[#All],2,FALSE)*AS$51)</f>
        <v>0</v>
      </c>
      <c r="AT57" s="16">
        <f t="shared" si="176"/>
        <v>0</v>
      </c>
      <c r="AU57" s="20"/>
      <c r="AV57" s="15" t="str">
        <f t="shared" si="177"/>
        <v/>
      </c>
      <c r="AW57" s="15">
        <f>IF(AV57="",0,VLOOKUP(AV57,Pointage[#All],2,FALSE)*AW$51)</f>
        <v>0</v>
      </c>
      <c r="AX57" s="24"/>
      <c r="AY57" s="15" t="str">
        <f t="shared" si="178"/>
        <v/>
      </c>
      <c r="AZ57" s="15">
        <f>IF(AY57="",0,VLOOKUP(AY57,Pointage[#All],2,FALSE)*AZ$51)</f>
        <v>0</v>
      </c>
      <c r="BA57" s="24"/>
      <c r="BB57" s="15" t="str">
        <f t="shared" si="179"/>
        <v/>
      </c>
      <c r="BC57" s="15">
        <f>IF(BB57="",0,VLOOKUP(BB57,Pointage[#All],2,FALSE)*BC$51)</f>
        <v>0</v>
      </c>
      <c r="BD57" s="24"/>
      <c r="BE57" s="15" t="str">
        <f t="shared" si="180"/>
        <v/>
      </c>
      <c r="BF57" s="15">
        <f>IF(BE57="",0,VLOOKUP(BE57,Pointage[#All],2,FALSE)*BF$51)</f>
        <v>0</v>
      </c>
      <c r="BG57" s="16">
        <f t="shared" si="181"/>
        <v>0</v>
      </c>
      <c r="BH57" s="20"/>
      <c r="BI57" s="15" t="str">
        <f t="shared" si="182"/>
        <v/>
      </c>
      <c r="BJ57" s="15">
        <f>IF(BI57="",0,VLOOKUP(BI57,Pointage[#All],2,FALSE)*BJ$51)</f>
        <v>0</v>
      </c>
      <c r="BK57" s="24"/>
      <c r="BL57" s="15" t="str">
        <f t="shared" si="183"/>
        <v/>
      </c>
      <c r="BM57" s="15">
        <f>IF(BL57="",0,VLOOKUP(BL57,Pointage[#All],2,FALSE)*BM$51)</f>
        <v>0</v>
      </c>
      <c r="BN57" s="24"/>
      <c r="BO57" s="15" t="str">
        <f t="shared" si="184"/>
        <v/>
      </c>
      <c r="BP57" s="15">
        <f>IF(BO57="",0,VLOOKUP(BO57,Pointage[#All],2,FALSE)*BP$51)</f>
        <v>0</v>
      </c>
      <c r="BQ57" s="24"/>
      <c r="BR57" s="15" t="str">
        <f t="shared" si="185"/>
        <v/>
      </c>
      <c r="BS57" s="15">
        <f>IF(BR57="",0,VLOOKUP(BR57,Pointage[#All],2,FALSE)*BS$51)</f>
        <v>0</v>
      </c>
      <c r="BT57" s="16">
        <f t="shared" si="186"/>
        <v>0</v>
      </c>
      <c r="BU57" s="20"/>
      <c r="BV57" s="15" t="str">
        <f t="shared" si="187"/>
        <v/>
      </c>
      <c r="BW57" s="15">
        <f>IF(BV57="",0,VLOOKUP(BV57,Pointage[#All],2,FALSE)*BW$51)</f>
        <v>0</v>
      </c>
      <c r="BX57" s="24">
        <v>58.276000000000003</v>
      </c>
      <c r="BY57" s="15">
        <f t="shared" si="188"/>
        <v>3</v>
      </c>
      <c r="BZ57" s="15">
        <f>IF(BY57="",0,VLOOKUP(BY57,Pointage[#All],2,FALSE)*BZ$51)</f>
        <v>0</v>
      </c>
      <c r="CA57" s="24">
        <v>60</v>
      </c>
      <c r="CB57" s="15">
        <f t="shared" si="189"/>
        <v>1</v>
      </c>
      <c r="CC57" s="15">
        <f>IF(CB57="",0,VLOOKUP(CB57,Pointage[#All],2,FALSE)*CC$51)</f>
        <v>24</v>
      </c>
      <c r="CD57" s="24"/>
      <c r="CE57" s="15" t="str">
        <f t="shared" si="190"/>
        <v/>
      </c>
      <c r="CF57" s="15">
        <f>IF(CE57="",0,VLOOKUP(CE57,Pointage[#All],2,FALSE)*CF$51)</f>
        <v>0</v>
      </c>
      <c r="CG57" s="16">
        <f t="shared" si="191"/>
        <v>30</v>
      </c>
      <c r="CH57" s="17">
        <f t="shared" si="192"/>
        <v>0</v>
      </c>
      <c r="CI57" s="36"/>
      <c r="CJ57" s="52">
        <f t="shared" si="193"/>
        <v>118.27600000000001</v>
      </c>
    </row>
    <row r="58" spans="1:88" x14ac:dyDescent="0.3">
      <c r="A58" s="20"/>
      <c r="B58" s="19" t="s">
        <v>162</v>
      </c>
      <c r="C58" s="19" t="s">
        <v>161</v>
      </c>
      <c r="D58" s="14">
        <f t="shared" si="158"/>
        <v>30</v>
      </c>
      <c r="E58" s="15">
        <f t="shared" si="159"/>
        <v>5</v>
      </c>
      <c r="F58" s="15" t="str">
        <f t="shared" si="160"/>
        <v/>
      </c>
      <c r="G58" s="15" t="str">
        <f t="shared" si="161"/>
        <v/>
      </c>
      <c r="H58" s="20"/>
      <c r="I58" s="15" t="str">
        <f t="shared" si="162"/>
        <v/>
      </c>
      <c r="J58" s="15">
        <f>IF(I58="",0,VLOOKUP(I58,Pointage[#All],2,FALSE)*J$51)</f>
        <v>0</v>
      </c>
      <c r="K58" s="24"/>
      <c r="L58" s="15" t="str">
        <f t="shared" si="163"/>
        <v/>
      </c>
      <c r="M58" s="15">
        <f>IF(L58="",0,VLOOKUP(L58,Pointage[#All],2,FALSE)*M$51)</f>
        <v>0</v>
      </c>
      <c r="N58" s="24"/>
      <c r="O58" s="15" t="str">
        <f t="shared" si="164"/>
        <v/>
      </c>
      <c r="P58" s="15">
        <f>IF(O58="",0,VLOOKUP(O58,Pointage[#All],2,FALSE)*P$51)</f>
        <v>0</v>
      </c>
      <c r="Q58" s="24"/>
      <c r="R58" s="15" t="str">
        <f t="shared" si="165"/>
        <v/>
      </c>
      <c r="S58" s="15">
        <f>IF(R58="",0,VLOOKUP(R58,Pointage[#All],2,FALSE)*S$51)</f>
        <v>0</v>
      </c>
      <c r="T58" s="16">
        <f t="shared" si="166"/>
        <v>0</v>
      </c>
      <c r="U58" s="20"/>
      <c r="V58" s="15" t="str">
        <f t="shared" si="167"/>
        <v/>
      </c>
      <c r="W58" s="15">
        <f>IF(V58="",0,VLOOKUP(V58,Pointage[#All],2,FALSE)*W$51)</f>
        <v>0</v>
      </c>
      <c r="X58" s="24"/>
      <c r="Y58" s="15" t="str">
        <f t="shared" si="168"/>
        <v/>
      </c>
      <c r="Z58" s="15">
        <f>IF(Y58="",0,VLOOKUP(Y58,Pointage[#All],2,FALSE)*Z$51)</f>
        <v>0</v>
      </c>
      <c r="AA58" s="24"/>
      <c r="AB58" s="15" t="str">
        <f t="shared" si="169"/>
        <v/>
      </c>
      <c r="AC58" s="15">
        <f>IF(AB58="",0,VLOOKUP(AB58,Pointage[#All],2,FALSE)*AC$51)</f>
        <v>0</v>
      </c>
      <c r="AD58" s="24"/>
      <c r="AE58" s="15" t="str">
        <f t="shared" si="170"/>
        <v/>
      </c>
      <c r="AF58" s="15">
        <f>IF(AE58="",0,VLOOKUP(AE58,Pointage[#All],2,FALSE)*AF$51)</f>
        <v>0</v>
      </c>
      <c r="AG58" s="16">
        <f t="shared" si="171"/>
        <v>0</v>
      </c>
      <c r="AH58" s="20"/>
      <c r="AI58" s="15" t="str">
        <f t="shared" si="172"/>
        <v/>
      </c>
      <c r="AJ58" s="15">
        <f>IF(AI58="",0,VLOOKUP(AI58,Pointage[#All],2,FALSE)*AJ$51)</f>
        <v>0</v>
      </c>
      <c r="AK58" s="24">
        <v>62.58</v>
      </c>
      <c r="AL58" s="15">
        <f t="shared" si="173"/>
        <v>1</v>
      </c>
      <c r="AM58" s="15">
        <f>IF(AL58="",0,VLOOKUP(AL58,Pointage[#All],2,FALSE)*AM$51)</f>
        <v>12</v>
      </c>
      <c r="AN58" s="24">
        <v>66.400000000000006</v>
      </c>
      <c r="AO58" s="15">
        <f t="shared" si="174"/>
        <v>1</v>
      </c>
      <c r="AP58" s="15">
        <f>IF(AO58="",0,VLOOKUP(AO58,Pointage[#All],2,FALSE)*AP$51)</f>
        <v>18</v>
      </c>
      <c r="AQ58" s="24"/>
      <c r="AR58" s="15" t="str">
        <f t="shared" si="175"/>
        <v/>
      </c>
      <c r="AS58" s="15">
        <f>IF(AR58="",0,VLOOKUP(AR58,Pointage[#All],2,FALSE)*AS$51)</f>
        <v>0</v>
      </c>
      <c r="AT58" s="16">
        <f t="shared" si="176"/>
        <v>12</v>
      </c>
      <c r="AU58" s="20"/>
      <c r="AV58" s="15" t="str">
        <f t="shared" si="177"/>
        <v/>
      </c>
      <c r="AW58" s="15">
        <f>IF(AV58="",0,VLOOKUP(AV58,Pointage[#All],2,FALSE)*AW$51)</f>
        <v>0</v>
      </c>
      <c r="AX58" s="24">
        <v>66.552000000000007</v>
      </c>
      <c r="AY58" s="15">
        <f t="shared" si="178"/>
        <v>1</v>
      </c>
      <c r="AZ58" s="15">
        <f>IF(AY58="",0,VLOOKUP(AY58,Pointage[#All],2,FALSE)*AZ$51)</f>
        <v>12</v>
      </c>
      <c r="BA58" s="24">
        <v>63.8</v>
      </c>
      <c r="BB58" s="15">
        <f t="shared" si="179"/>
        <v>1</v>
      </c>
      <c r="BC58" s="15">
        <f>IF(BB58="",0,VLOOKUP(BB58,Pointage[#All],2,FALSE)*BC$51)</f>
        <v>6</v>
      </c>
      <c r="BD58" s="24"/>
      <c r="BE58" s="15" t="str">
        <f t="shared" si="180"/>
        <v/>
      </c>
      <c r="BF58" s="15">
        <f>IF(BE58="",0,VLOOKUP(BE58,Pointage[#All],2,FALSE)*BF$51)</f>
        <v>0</v>
      </c>
      <c r="BG58" s="16">
        <f t="shared" si="181"/>
        <v>18</v>
      </c>
      <c r="BH58" s="20"/>
      <c r="BI58" s="15" t="str">
        <f t="shared" si="182"/>
        <v/>
      </c>
      <c r="BJ58" s="15">
        <f>IF(BI58="",0,VLOOKUP(BI58,Pointage[#All],2,FALSE)*BJ$51)</f>
        <v>0</v>
      </c>
      <c r="BK58" s="24"/>
      <c r="BL58" s="15" t="str">
        <f t="shared" si="183"/>
        <v/>
      </c>
      <c r="BM58" s="15">
        <f>IF(BL58="",0,VLOOKUP(BL58,Pointage[#All],2,FALSE)*BM$51)</f>
        <v>0</v>
      </c>
      <c r="BN58" s="24"/>
      <c r="BO58" s="15" t="str">
        <f t="shared" si="184"/>
        <v/>
      </c>
      <c r="BP58" s="15">
        <f>IF(BO58="",0,VLOOKUP(BO58,Pointage[#All],2,FALSE)*BP$51)</f>
        <v>0</v>
      </c>
      <c r="BQ58" s="24"/>
      <c r="BR58" s="15" t="str">
        <f t="shared" si="185"/>
        <v/>
      </c>
      <c r="BS58" s="15">
        <f>IF(BR58="",0,VLOOKUP(BR58,Pointage[#All],2,FALSE)*BS$51)</f>
        <v>0</v>
      </c>
      <c r="BT58" s="16">
        <f t="shared" si="186"/>
        <v>0</v>
      </c>
      <c r="BU58" s="20"/>
      <c r="BV58" s="15" t="str">
        <f t="shared" si="187"/>
        <v/>
      </c>
      <c r="BW58" s="15">
        <f>IF(BV58="",0,VLOOKUP(BV58,Pointage[#All],2,FALSE)*BW$51)</f>
        <v>0</v>
      </c>
      <c r="BX58" s="24"/>
      <c r="BY58" s="15" t="str">
        <f t="shared" si="188"/>
        <v/>
      </c>
      <c r="BZ58" s="15">
        <f>IF(BY58="",0,VLOOKUP(BY58,Pointage[#All],2,FALSE)*BZ$51)</f>
        <v>0</v>
      </c>
      <c r="CA58" s="24"/>
      <c r="CB58" s="15" t="str">
        <f t="shared" si="189"/>
        <v/>
      </c>
      <c r="CC58" s="15">
        <f>IF(CB58="",0,VLOOKUP(CB58,Pointage[#All],2,FALSE)*CC$51)</f>
        <v>0</v>
      </c>
      <c r="CD58" s="24"/>
      <c r="CE58" s="15" t="str">
        <f t="shared" si="190"/>
        <v/>
      </c>
      <c r="CF58" s="15">
        <f>IF(CE58="",0,VLOOKUP(CE58,Pointage[#All],2,FALSE)*CF$51)</f>
        <v>0</v>
      </c>
      <c r="CG58" s="16">
        <f t="shared" si="191"/>
        <v>0</v>
      </c>
      <c r="CH58" s="17">
        <f t="shared" si="192"/>
        <v>0</v>
      </c>
      <c r="CI58" s="36"/>
      <c r="CJ58" s="52">
        <f t="shared" si="193"/>
        <v>0</v>
      </c>
    </row>
    <row r="59" spans="1:88" x14ac:dyDescent="0.3">
      <c r="A59" s="20">
        <v>1432</v>
      </c>
      <c r="B59" s="19" t="s">
        <v>210</v>
      </c>
      <c r="C59" s="19" t="s">
        <v>120</v>
      </c>
      <c r="D59" s="14">
        <f t="shared" si="158"/>
        <v>25</v>
      </c>
      <c r="E59" s="15">
        <f t="shared" si="159"/>
        <v>7</v>
      </c>
      <c r="F59" s="15" t="str">
        <f t="shared" si="160"/>
        <v/>
      </c>
      <c r="G59" s="15" t="str">
        <f t="shared" si="161"/>
        <v/>
      </c>
      <c r="H59" s="20"/>
      <c r="I59" s="15" t="str">
        <f t="shared" si="162"/>
        <v/>
      </c>
      <c r="J59" s="15">
        <f>IF(I59="",0,VLOOKUP(I59,Pointage[#All],2,FALSE)*J$51)</f>
        <v>0</v>
      </c>
      <c r="K59" s="24"/>
      <c r="L59" s="15" t="str">
        <f t="shared" si="163"/>
        <v/>
      </c>
      <c r="M59" s="15">
        <f>IF(L59="",0,VLOOKUP(L59,Pointage[#All],2,FALSE)*M$51)</f>
        <v>0</v>
      </c>
      <c r="N59" s="24"/>
      <c r="O59" s="15" t="str">
        <f t="shared" si="164"/>
        <v/>
      </c>
      <c r="P59" s="15">
        <f>IF(O59="",0,VLOOKUP(O59,Pointage[#All],2,FALSE)*P$51)</f>
        <v>0</v>
      </c>
      <c r="Q59" s="24"/>
      <c r="R59" s="15" t="str">
        <f t="shared" si="165"/>
        <v/>
      </c>
      <c r="S59" s="15">
        <f>IF(R59="",0,VLOOKUP(R59,Pointage[#All],2,FALSE)*S$51)</f>
        <v>0</v>
      </c>
      <c r="T59" s="16">
        <f t="shared" si="166"/>
        <v>0</v>
      </c>
      <c r="U59" s="20"/>
      <c r="V59" s="15" t="str">
        <f t="shared" si="167"/>
        <v/>
      </c>
      <c r="W59" s="15">
        <f>IF(V59="",0,VLOOKUP(V59,Pointage[#All],2,FALSE)*W$51)</f>
        <v>0</v>
      </c>
      <c r="X59" s="24"/>
      <c r="Y59" s="15" t="str">
        <f t="shared" si="168"/>
        <v/>
      </c>
      <c r="Z59" s="15">
        <f>IF(Y59="",0,VLOOKUP(Y59,Pointage[#All],2,FALSE)*Z$51)</f>
        <v>0</v>
      </c>
      <c r="AA59" s="24"/>
      <c r="AB59" s="15" t="str">
        <f t="shared" si="169"/>
        <v/>
      </c>
      <c r="AC59" s="15">
        <f>IF(AB59="",0,VLOOKUP(AB59,Pointage[#All],2,FALSE)*AC$51)</f>
        <v>0</v>
      </c>
      <c r="AD59" s="24"/>
      <c r="AE59" s="15" t="str">
        <f t="shared" si="170"/>
        <v/>
      </c>
      <c r="AF59" s="15">
        <f>IF(AE59="",0,VLOOKUP(AE59,Pointage[#All],2,FALSE)*AF$51)</f>
        <v>0</v>
      </c>
      <c r="AG59" s="16">
        <f t="shared" si="171"/>
        <v>0</v>
      </c>
      <c r="AH59" s="20"/>
      <c r="AI59" s="15" t="str">
        <f t="shared" si="172"/>
        <v/>
      </c>
      <c r="AJ59" s="15">
        <f>IF(AI59="",0,VLOOKUP(AI59,Pointage[#All],2,FALSE)*AJ$51)</f>
        <v>0</v>
      </c>
      <c r="AK59" s="24"/>
      <c r="AL59" s="15" t="str">
        <f t="shared" si="173"/>
        <v/>
      </c>
      <c r="AM59" s="15">
        <f>IF(AL59="",0,VLOOKUP(AL59,Pointage[#All],2,FALSE)*AM$51)</f>
        <v>0</v>
      </c>
      <c r="AN59" s="24"/>
      <c r="AO59" s="15" t="str">
        <f t="shared" si="174"/>
        <v/>
      </c>
      <c r="AP59" s="15">
        <f>IF(AO59="",0,VLOOKUP(AO59,Pointage[#All],2,FALSE)*AP$51)</f>
        <v>0</v>
      </c>
      <c r="AQ59" s="24"/>
      <c r="AR59" s="15" t="str">
        <f t="shared" si="175"/>
        <v/>
      </c>
      <c r="AS59" s="15">
        <f>IF(AR59="",0,VLOOKUP(AR59,Pointage[#All],2,FALSE)*AS$51)</f>
        <v>0</v>
      </c>
      <c r="AT59" s="16">
        <f t="shared" si="176"/>
        <v>0</v>
      </c>
      <c r="AU59" s="20"/>
      <c r="AV59" s="15" t="str">
        <f t="shared" si="177"/>
        <v/>
      </c>
      <c r="AW59" s="15">
        <f>IF(AV59="",0,VLOOKUP(AV59,Pointage[#All],2,FALSE)*AW$51)</f>
        <v>0</v>
      </c>
      <c r="AX59" s="24"/>
      <c r="AY59" s="15" t="str">
        <f t="shared" si="178"/>
        <v/>
      </c>
      <c r="AZ59" s="15">
        <f>IF(AY59="",0,VLOOKUP(AY59,Pointage[#All],2,FALSE)*AZ$51)</f>
        <v>0</v>
      </c>
      <c r="BA59" s="24"/>
      <c r="BB59" s="15" t="str">
        <f t="shared" si="179"/>
        <v/>
      </c>
      <c r="BC59" s="15">
        <f>IF(BB59="",0,VLOOKUP(BB59,Pointage[#All],2,FALSE)*BC$51)</f>
        <v>0</v>
      </c>
      <c r="BD59" s="24"/>
      <c r="BE59" s="15" t="str">
        <f t="shared" si="180"/>
        <v/>
      </c>
      <c r="BF59" s="15">
        <f>IF(BE59="",0,VLOOKUP(BE59,Pointage[#All],2,FALSE)*BF$51)</f>
        <v>0</v>
      </c>
      <c r="BG59" s="16">
        <f t="shared" si="181"/>
        <v>0</v>
      </c>
      <c r="BH59" s="20"/>
      <c r="BI59" s="15" t="str">
        <f t="shared" si="182"/>
        <v/>
      </c>
      <c r="BJ59" s="15">
        <f>IF(BI59="",0,VLOOKUP(BI59,Pointage[#All],2,FALSE)*BJ$51)</f>
        <v>0</v>
      </c>
      <c r="BK59" s="24"/>
      <c r="BL59" s="15" t="str">
        <f t="shared" si="183"/>
        <v/>
      </c>
      <c r="BM59" s="15">
        <f>IF(BL59="",0,VLOOKUP(BL59,Pointage[#All],2,FALSE)*BM$51)</f>
        <v>0</v>
      </c>
      <c r="BN59" s="24"/>
      <c r="BO59" s="15" t="str">
        <f t="shared" si="184"/>
        <v/>
      </c>
      <c r="BP59" s="15">
        <f>IF(BO59="",0,VLOOKUP(BO59,Pointage[#All],2,FALSE)*BP$51)</f>
        <v>0</v>
      </c>
      <c r="BQ59" s="24"/>
      <c r="BR59" s="15" t="str">
        <f t="shared" si="185"/>
        <v/>
      </c>
      <c r="BS59" s="15">
        <f>IF(BR59="",0,VLOOKUP(BR59,Pointage[#All],2,FALSE)*BS$51)</f>
        <v>0</v>
      </c>
      <c r="BT59" s="16">
        <f t="shared" si="186"/>
        <v>0</v>
      </c>
      <c r="BU59" s="20">
        <v>55.192</v>
      </c>
      <c r="BV59" s="15">
        <f t="shared" si="187"/>
        <v>3</v>
      </c>
      <c r="BW59" s="15">
        <f>IF(BV59="",0,VLOOKUP(BV59,Pointage[#All],2,FALSE)*BW$51)</f>
        <v>0</v>
      </c>
      <c r="BX59" s="24">
        <v>59.482999999999997</v>
      </c>
      <c r="BY59" s="15">
        <f t="shared" si="188"/>
        <v>1</v>
      </c>
      <c r="BZ59" s="15">
        <f>IF(BY59="",0,VLOOKUP(BY59,Pointage[#All],2,FALSE)*BZ$51)</f>
        <v>0</v>
      </c>
      <c r="CA59" s="24">
        <v>57.8</v>
      </c>
      <c r="CB59" s="15">
        <f t="shared" si="189"/>
        <v>2</v>
      </c>
      <c r="CC59" s="15">
        <f>IF(CB59="",0,VLOOKUP(CB59,Pointage[#All],2,FALSE)*CC$51)</f>
        <v>20</v>
      </c>
      <c r="CD59" s="24"/>
      <c r="CE59" s="15" t="str">
        <f t="shared" si="190"/>
        <v/>
      </c>
      <c r="CF59" s="15">
        <f>IF(CE59="",0,VLOOKUP(CE59,Pointage[#All],2,FALSE)*CF$51)</f>
        <v>0</v>
      </c>
      <c r="CG59" s="16">
        <f t="shared" si="191"/>
        <v>25</v>
      </c>
      <c r="CH59" s="17">
        <f t="shared" si="192"/>
        <v>0</v>
      </c>
      <c r="CI59" s="37"/>
      <c r="CJ59" s="52">
        <f t="shared" si="193"/>
        <v>172.47499999999999</v>
      </c>
    </row>
    <row r="60" spans="1:88" x14ac:dyDescent="0.3">
      <c r="A60" s="20"/>
      <c r="B60" s="19" t="s">
        <v>43</v>
      </c>
      <c r="C60" s="19" t="s">
        <v>89</v>
      </c>
      <c r="D60" s="14">
        <f t="shared" si="158"/>
        <v>25</v>
      </c>
      <c r="E60" s="15">
        <f t="shared" si="159"/>
        <v>7</v>
      </c>
      <c r="F60" s="15" t="str">
        <f t="shared" si="160"/>
        <v/>
      </c>
      <c r="G60" s="15" t="str">
        <f t="shared" si="161"/>
        <v/>
      </c>
      <c r="H60" s="20">
        <v>64.614999999999995</v>
      </c>
      <c r="I60" s="15">
        <f t="shared" si="162"/>
        <v>2</v>
      </c>
      <c r="J60" s="15">
        <f>IF(I60="",0,VLOOKUP(I60,Pointage[#All],2,FALSE)*J$51)</f>
        <v>25</v>
      </c>
      <c r="K60" s="24"/>
      <c r="L60" s="15" t="str">
        <f t="shared" si="163"/>
        <v/>
      </c>
      <c r="M60" s="15">
        <f>IF(L60="",0,VLOOKUP(L60,Pointage[#All],2,FALSE)*M$51)</f>
        <v>0</v>
      </c>
      <c r="N60" s="24"/>
      <c r="O60" s="15" t="str">
        <f t="shared" si="164"/>
        <v/>
      </c>
      <c r="P60" s="15">
        <f>IF(O60="",0,VLOOKUP(O60,Pointage[#All],2,FALSE)*P$51)</f>
        <v>0</v>
      </c>
      <c r="Q60" s="24"/>
      <c r="R60" s="15" t="str">
        <f t="shared" si="165"/>
        <v/>
      </c>
      <c r="S60" s="15">
        <f>IF(R60="",0,VLOOKUP(R60,Pointage[#All],2,FALSE)*S$51)</f>
        <v>0</v>
      </c>
      <c r="T60" s="16">
        <f t="shared" si="166"/>
        <v>25</v>
      </c>
      <c r="U60" s="20"/>
      <c r="V60" s="15" t="str">
        <f t="shared" si="167"/>
        <v/>
      </c>
      <c r="W60" s="15">
        <f>IF(V60="",0,VLOOKUP(V60,Pointage[#All],2,FALSE)*W$51)</f>
        <v>0</v>
      </c>
      <c r="X60" s="24"/>
      <c r="Y60" s="15" t="str">
        <f t="shared" si="168"/>
        <v/>
      </c>
      <c r="Z60" s="15">
        <f>IF(Y60="",0,VLOOKUP(Y60,Pointage[#All],2,FALSE)*Z$51)</f>
        <v>0</v>
      </c>
      <c r="AA60" s="24"/>
      <c r="AB60" s="15" t="str">
        <f t="shared" si="169"/>
        <v/>
      </c>
      <c r="AC60" s="15">
        <f>IF(AB60="",0,VLOOKUP(AB60,Pointage[#All],2,FALSE)*AC$51)</f>
        <v>0</v>
      </c>
      <c r="AD60" s="24"/>
      <c r="AE60" s="15" t="str">
        <f t="shared" si="170"/>
        <v/>
      </c>
      <c r="AF60" s="15">
        <f>IF(AE60="",0,VLOOKUP(AE60,Pointage[#All],2,FALSE)*AF$51)</f>
        <v>0</v>
      </c>
      <c r="AG60" s="16">
        <f t="shared" si="171"/>
        <v>0</v>
      </c>
      <c r="AH60" s="20"/>
      <c r="AI60" s="15" t="str">
        <f t="shared" si="172"/>
        <v/>
      </c>
      <c r="AJ60" s="15">
        <f>IF(AI60="",0,VLOOKUP(AI60,Pointage[#All],2,FALSE)*AJ$51)</f>
        <v>0</v>
      </c>
      <c r="AK60" s="24"/>
      <c r="AL60" s="15" t="str">
        <f t="shared" si="173"/>
        <v/>
      </c>
      <c r="AM60" s="15">
        <f>IF(AL60="",0,VLOOKUP(AL60,Pointage[#All],2,FALSE)*AM$51)</f>
        <v>0</v>
      </c>
      <c r="AN60" s="24"/>
      <c r="AO60" s="15" t="str">
        <f t="shared" si="174"/>
        <v/>
      </c>
      <c r="AP60" s="15">
        <f>IF(AO60="",0,VLOOKUP(AO60,Pointage[#All],2,FALSE)*AP$51)</f>
        <v>0</v>
      </c>
      <c r="AQ60" s="24"/>
      <c r="AR60" s="15" t="str">
        <f t="shared" si="175"/>
        <v/>
      </c>
      <c r="AS60" s="15">
        <f>IF(AR60="",0,VLOOKUP(AR60,Pointage[#All],2,FALSE)*AS$51)</f>
        <v>0</v>
      </c>
      <c r="AT60" s="16">
        <f t="shared" si="176"/>
        <v>0</v>
      </c>
      <c r="AU60" s="20"/>
      <c r="AV60" s="15" t="str">
        <f t="shared" si="177"/>
        <v/>
      </c>
      <c r="AW60" s="15">
        <f>IF(AV60="",0,VLOOKUP(AV60,Pointage[#All],2,FALSE)*AW$51)</f>
        <v>0</v>
      </c>
      <c r="AX60" s="24"/>
      <c r="AY60" s="15" t="str">
        <f t="shared" si="178"/>
        <v/>
      </c>
      <c r="AZ60" s="15">
        <f>IF(AY60="",0,VLOOKUP(AY60,Pointage[#All],2,FALSE)*AZ$51)</f>
        <v>0</v>
      </c>
      <c r="BA60" s="24"/>
      <c r="BB60" s="15" t="str">
        <f t="shared" si="179"/>
        <v/>
      </c>
      <c r="BC60" s="15">
        <f>IF(BB60="",0,VLOOKUP(BB60,Pointage[#All],2,FALSE)*BC$51)</f>
        <v>0</v>
      </c>
      <c r="BD60" s="24"/>
      <c r="BE60" s="15" t="str">
        <f t="shared" si="180"/>
        <v/>
      </c>
      <c r="BF60" s="15">
        <f>IF(BE60="",0,VLOOKUP(BE60,Pointage[#All],2,FALSE)*BF$51)</f>
        <v>0</v>
      </c>
      <c r="BG60" s="16">
        <f t="shared" si="181"/>
        <v>0</v>
      </c>
      <c r="BH60" s="20"/>
      <c r="BI60" s="15" t="str">
        <f t="shared" si="182"/>
        <v/>
      </c>
      <c r="BJ60" s="15">
        <f>IF(BI60="",0,VLOOKUP(BI60,Pointage[#All],2,FALSE)*BJ$51)</f>
        <v>0</v>
      </c>
      <c r="BK60" s="24"/>
      <c r="BL60" s="15" t="str">
        <f t="shared" si="183"/>
        <v/>
      </c>
      <c r="BM60" s="15">
        <f>IF(BL60="",0,VLOOKUP(BL60,Pointage[#All],2,FALSE)*BM$51)</f>
        <v>0</v>
      </c>
      <c r="BN60" s="24"/>
      <c r="BO60" s="15" t="str">
        <f t="shared" si="184"/>
        <v/>
      </c>
      <c r="BP60" s="15">
        <f>IF(BO60="",0,VLOOKUP(BO60,Pointage[#All],2,FALSE)*BP$51)</f>
        <v>0</v>
      </c>
      <c r="BQ60" s="24"/>
      <c r="BR60" s="15" t="str">
        <f t="shared" si="185"/>
        <v/>
      </c>
      <c r="BS60" s="15">
        <f>IF(BR60="",0,VLOOKUP(BR60,Pointage[#All],2,FALSE)*BS$51)</f>
        <v>0</v>
      </c>
      <c r="BT60" s="16">
        <f t="shared" si="186"/>
        <v>0</v>
      </c>
      <c r="BU60" s="20"/>
      <c r="BV60" s="15" t="str">
        <f t="shared" si="187"/>
        <v/>
      </c>
      <c r="BW60" s="15">
        <f>IF(BV60="",0,VLOOKUP(BV60,Pointage[#All],2,FALSE)*BW$51)</f>
        <v>0</v>
      </c>
      <c r="BX60" s="24"/>
      <c r="BY60" s="15" t="str">
        <f t="shared" si="188"/>
        <v/>
      </c>
      <c r="BZ60" s="15">
        <f>IF(BY60="",0,VLOOKUP(BY60,Pointage[#All],2,FALSE)*BZ$51)</f>
        <v>0</v>
      </c>
      <c r="CA60" s="24"/>
      <c r="CB60" s="15" t="str">
        <f t="shared" si="189"/>
        <v/>
      </c>
      <c r="CC60" s="15">
        <f>IF(CB60="",0,VLOOKUP(CB60,Pointage[#All],2,FALSE)*CC$51)</f>
        <v>0</v>
      </c>
      <c r="CD60" s="24"/>
      <c r="CE60" s="15" t="str">
        <f t="shared" si="190"/>
        <v/>
      </c>
      <c r="CF60" s="15">
        <f>IF(CE60="",0,VLOOKUP(CE60,Pointage[#All],2,FALSE)*CF$51)</f>
        <v>0</v>
      </c>
      <c r="CG60" s="16">
        <f t="shared" si="191"/>
        <v>0</v>
      </c>
      <c r="CH60" s="17">
        <f t="shared" si="192"/>
        <v>0</v>
      </c>
      <c r="CI60" s="36"/>
      <c r="CJ60" s="52">
        <f t="shared" si="193"/>
        <v>0</v>
      </c>
    </row>
    <row r="61" spans="1:88" x14ac:dyDescent="0.3">
      <c r="A61" s="20"/>
      <c r="B61" s="19" t="s">
        <v>87</v>
      </c>
      <c r="C61" s="19" t="s">
        <v>88</v>
      </c>
      <c r="D61" s="14">
        <f t="shared" si="158"/>
        <v>15</v>
      </c>
      <c r="E61" s="15">
        <f t="shared" si="159"/>
        <v>9</v>
      </c>
      <c r="F61" s="15" t="str">
        <f t="shared" si="160"/>
        <v/>
      </c>
      <c r="G61" s="15" t="str">
        <f t="shared" si="161"/>
        <v/>
      </c>
      <c r="H61" s="20">
        <v>59.037999999999997</v>
      </c>
      <c r="I61" s="15">
        <f t="shared" si="162"/>
        <v>4</v>
      </c>
      <c r="J61" s="15">
        <f>IF(I61="",0,VLOOKUP(I61,Pointage[#All],2,FALSE)*J$51)</f>
        <v>15</v>
      </c>
      <c r="K61" s="24"/>
      <c r="L61" s="15" t="str">
        <f t="shared" si="163"/>
        <v/>
      </c>
      <c r="M61" s="15">
        <f>IF(L61="",0,VLOOKUP(L61,Pointage[#All],2,FALSE)*M$51)</f>
        <v>0</v>
      </c>
      <c r="N61" s="24"/>
      <c r="O61" s="15" t="str">
        <f t="shared" si="164"/>
        <v/>
      </c>
      <c r="P61" s="15">
        <f>IF(O61="",0,VLOOKUP(O61,Pointage[#All],2,FALSE)*P$51)</f>
        <v>0</v>
      </c>
      <c r="Q61" s="24"/>
      <c r="R61" s="15" t="str">
        <f t="shared" si="165"/>
        <v/>
      </c>
      <c r="S61" s="15">
        <f>IF(R61="",0,VLOOKUP(R61,Pointage[#All],2,FALSE)*S$51)</f>
        <v>0</v>
      </c>
      <c r="T61" s="16">
        <f t="shared" si="166"/>
        <v>15</v>
      </c>
      <c r="U61" s="20"/>
      <c r="V61" s="15" t="str">
        <f t="shared" si="167"/>
        <v/>
      </c>
      <c r="W61" s="15">
        <f>IF(V61="",0,VLOOKUP(V61,Pointage[#All],2,FALSE)*W$51)</f>
        <v>0</v>
      </c>
      <c r="X61" s="24"/>
      <c r="Y61" s="15" t="str">
        <f t="shared" si="168"/>
        <v/>
      </c>
      <c r="Z61" s="15">
        <f>IF(Y61="",0,VLOOKUP(Y61,Pointage[#All],2,FALSE)*Z$51)</f>
        <v>0</v>
      </c>
      <c r="AA61" s="24"/>
      <c r="AB61" s="15" t="str">
        <f t="shared" si="169"/>
        <v/>
      </c>
      <c r="AC61" s="15">
        <f>IF(AB61="",0,VLOOKUP(AB61,Pointage[#All],2,FALSE)*AC$51)</f>
        <v>0</v>
      </c>
      <c r="AD61" s="24"/>
      <c r="AE61" s="15" t="str">
        <f t="shared" si="170"/>
        <v/>
      </c>
      <c r="AF61" s="15">
        <f>IF(AE61="",0,VLOOKUP(AE61,Pointage[#All],2,FALSE)*AF$51)</f>
        <v>0</v>
      </c>
      <c r="AG61" s="16">
        <f t="shared" si="171"/>
        <v>0</v>
      </c>
      <c r="AH61" s="20"/>
      <c r="AI61" s="15" t="str">
        <f t="shared" si="172"/>
        <v/>
      </c>
      <c r="AJ61" s="15">
        <f>IF(AI61="",0,VLOOKUP(AI61,Pointage[#All],2,FALSE)*AJ$51)</f>
        <v>0</v>
      </c>
      <c r="AK61" s="24"/>
      <c r="AL61" s="15" t="str">
        <f t="shared" si="173"/>
        <v/>
      </c>
      <c r="AM61" s="15">
        <f>IF(AL61="",0,VLOOKUP(AL61,Pointage[#All],2,FALSE)*AM$51)</f>
        <v>0</v>
      </c>
      <c r="AN61" s="24"/>
      <c r="AO61" s="15" t="str">
        <f t="shared" si="174"/>
        <v/>
      </c>
      <c r="AP61" s="15">
        <f>IF(AO61="",0,VLOOKUP(AO61,Pointage[#All],2,FALSE)*AP$51)</f>
        <v>0</v>
      </c>
      <c r="AQ61" s="24"/>
      <c r="AR61" s="15" t="str">
        <f t="shared" si="175"/>
        <v/>
      </c>
      <c r="AS61" s="15">
        <f>IF(AR61="",0,VLOOKUP(AR61,Pointage[#All],2,FALSE)*AS$51)</f>
        <v>0</v>
      </c>
      <c r="AT61" s="16">
        <f t="shared" si="176"/>
        <v>0</v>
      </c>
      <c r="AU61" s="20"/>
      <c r="AV61" s="15" t="str">
        <f t="shared" si="177"/>
        <v/>
      </c>
      <c r="AW61" s="15">
        <f>IF(AV61="",0,VLOOKUP(AV61,Pointage[#All],2,FALSE)*AW$51)</f>
        <v>0</v>
      </c>
      <c r="AX61" s="24"/>
      <c r="AY61" s="15" t="str">
        <f t="shared" si="178"/>
        <v/>
      </c>
      <c r="AZ61" s="15">
        <f>IF(AY61="",0,VLOOKUP(AY61,Pointage[#All],2,FALSE)*AZ$51)</f>
        <v>0</v>
      </c>
      <c r="BA61" s="24"/>
      <c r="BB61" s="15" t="str">
        <f t="shared" si="179"/>
        <v/>
      </c>
      <c r="BC61" s="15">
        <f>IF(BB61="",0,VLOOKUP(BB61,Pointage[#All],2,FALSE)*BC$51)</f>
        <v>0</v>
      </c>
      <c r="BD61" s="24"/>
      <c r="BE61" s="15" t="str">
        <f t="shared" si="180"/>
        <v/>
      </c>
      <c r="BF61" s="15">
        <f>IF(BE61="",0,VLOOKUP(BE61,Pointage[#All],2,FALSE)*BF$51)</f>
        <v>0</v>
      </c>
      <c r="BG61" s="16">
        <f t="shared" si="181"/>
        <v>0</v>
      </c>
      <c r="BH61" s="20"/>
      <c r="BI61" s="15" t="str">
        <f t="shared" si="182"/>
        <v/>
      </c>
      <c r="BJ61" s="15">
        <f>IF(BI61="",0,VLOOKUP(BI61,Pointage[#All],2,FALSE)*BJ$51)</f>
        <v>0</v>
      </c>
      <c r="BK61" s="24"/>
      <c r="BL61" s="15" t="str">
        <f t="shared" si="183"/>
        <v/>
      </c>
      <c r="BM61" s="15">
        <f>IF(BL61="",0,VLOOKUP(BL61,Pointage[#All],2,FALSE)*BM$51)</f>
        <v>0</v>
      </c>
      <c r="BN61" s="24"/>
      <c r="BO61" s="15" t="str">
        <f t="shared" si="184"/>
        <v/>
      </c>
      <c r="BP61" s="15">
        <f>IF(BO61="",0,VLOOKUP(BO61,Pointage[#All],2,FALSE)*BP$51)</f>
        <v>0</v>
      </c>
      <c r="BQ61" s="24"/>
      <c r="BR61" s="15" t="str">
        <f t="shared" si="185"/>
        <v/>
      </c>
      <c r="BS61" s="15">
        <f>IF(BR61="",0,VLOOKUP(BR61,Pointage[#All],2,FALSE)*BS$51)</f>
        <v>0</v>
      </c>
      <c r="BT61" s="16">
        <f t="shared" si="186"/>
        <v>0</v>
      </c>
      <c r="BU61" s="20"/>
      <c r="BV61" s="15" t="str">
        <f t="shared" si="187"/>
        <v/>
      </c>
      <c r="BW61" s="15">
        <f>IF(BV61="",0,VLOOKUP(BV61,Pointage[#All],2,FALSE)*BW$51)</f>
        <v>0</v>
      </c>
      <c r="BX61" s="24"/>
      <c r="BY61" s="15" t="str">
        <f t="shared" si="188"/>
        <v/>
      </c>
      <c r="BZ61" s="15">
        <f>IF(BY61="",0,VLOOKUP(BY61,Pointage[#All],2,FALSE)*BZ$51)</f>
        <v>0</v>
      </c>
      <c r="CA61" s="24"/>
      <c r="CB61" s="15" t="str">
        <f t="shared" si="189"/>
        <v/>
      </c>
      <c r="CC61" s="15">
        <f>IF(CB61="",0,VLOOKUP(CB61,Pointage[#All],2,FALSE)*CC$51)</f>
        <v>0</v>
      </c>
      <c r="CD61" s="24"/>
      <c r="CE61" s="15" t="str">
        <f t="shared" si="190"/>
        <v/>
      </c>
      <c r="CF61" s="15">
        <f>IF(CE61="",0,VLOOKUP(CE61,Pointage[#All],2,FALSE)*CF$51)</f>
        <v>0</v>
      </c>
      <c r="CG61" s="16">
        <f t="shared" si="191"/>
        <v>0</v>
      </c>
      <c r="CH61" s="17">
        <f t="shared" si="192"/>
        <v>0</v>
      </c>
      <c r="CI61" s="36"/>
      <c r="CJ61" s="52">
        <f t="shared" si="193"/>
        <v>0</v>
      </c>
    </row>
    <row r="62" spans="1:88" x14ac:dyDescent="0.3">
      <c r="A62" s="20"/>
      <c r="B62" s="19" t="s">
        <v>165</v>
      </c>
      <c r="C62" s="19" t="s">
        <v>164</v>
      </c>
      <c r="D62" s="14">
        <f t="shared" si="158"/>
        <v>12</v>
      </c>
      <c r="E62" s="15">
        <f t="shared" si="159"/>
        <v>10</v>
      </c>
      <c r="F62" s="15">
        <f t="shared" si="160"/>
        <v>17</v>
      </c>
      <c r="G62" s="15" t="str">
        <f t="shared" si="161"/>
        <v/>
      </c>
      <c r="H62" s="20"/>
      <c r="I62" s="15" t="str">
        <f t="shared" si="162"/>
        <v/>
      </c>
      <c r="J62" s="15">
        <f>IF(I62="",0,VLOOKUP(I62,Pointage[#All],2,FALSE)*J$51)</f>
        <v>0</v>
      </c>
      <c r="K62" s="24"/>
      <c r="L62" s="15" t="str">
        <f t="shared" si="163"/>
        <v/>
      </c>
      <c r="M62" s="15">
        <f>IF(L62="",0,VLOOKUP(L62,Pointage[#All],2,FALSE)*M$51)</f>
        <v>0</v>
      </c>
      <c r="N62" s="24"/>
      <c r="O62" s="15" t="str">
        <f t="shared" si="164"/>
        <v/>
      </c>
      <c r="P62" s="15">
        <f>IF(O62="",0,VLOOKUP(O62,Pointage[#All],2,FALSE)*P$51)</f>
        <v>0</v>
      </c>
      <c r="Q62" s="24"/>
      <c r="R62" s="15" t="str">
        <f t="shared" si="165"/>
        <v/>
      </c>
      <c r="S62" s="15">
        <f>IF(R62="",0,VLOOKUP(R62,Pointage[#All],2,FALSE)*S$51)</f>
        <v>0</v>
      </c>
      <c r="T62" s="16">
        <f t="shared" si="166"/>
        <v>0</v>
      </c>
      <c r="U62" s="20"/>
      <c r="V62" s="15" t="str">
        <f t="shared" si="167"/>
        <v/>
      </c>
      <c r="W62" s="15">
        <f>IF(V62="",0,VLOOKUP(V62,Pointage[#All],2,FALSE)*W$51)</f>
        <v>0</v>
      </c>
      <c r="X62" s="24"/>
      <c r="Y62" s="15" t="str">
        <f t="shared" si="168"/>
        <v/>
      </c>
      <c r="Z62" s="15">
        <f>IF(Y62="",0,VLOOKUP(Y62,Pointage[#All],2,FALSE)*Z$51)</f>
        <v>0</v>
      </c>
      <c r="AA62" s="24"/>
      <c r="AB62" s="15" t="str">
        <f t="shared" si="169"/>
        <v/>
      </c>
      <c r="AC62" s="15">
        <f>IF(AB62="",0,VLOOKUP(AB62,Pointage[#All],2,FALSE)*AC$51)</f>
        <v>0</v>
      </c>
      <c r="AD62" s="24"/>
      <c r="AE62" s="15" t="str">
        <f t="shared" si="170"/>
        <v/>
      </c>
      <c r="AF62" s="15">
        <f>IF(AE62="",0,VLOOKUP(AE62,Pointage[#All],2,FALSE)*AF$51)</f>
        <v>0</v>
      </c>
      <c r="AG62" s="16">
        <f t="shared" si="171"/>
        <v>0</v>
      </c>
      <c r="AH62" s="20"/>
      <c r="AI62" s="15" t="str">
        <f t="shared" si="172"/>
        <v/>
      </c>
      <c r="AJ62" s="15">
        <f>IF(AI62="",0,VLOOKUP(AI62,Pointage[#All],2,FALSE)*AJ$51)</f>
        <v>0</v>
      </c>
      <c r="AK62" s="24"/>
      <c r="AL62" s="15" t="str">
        <f t="shared" si="173"/>
        <v/>
      </c>
      <c r="AM62" s="15">
        <f>IF(AL62="",0,VLOOKUP(AL62,Pointage[#All],2,FALSE)*AM$51)</f>
        <v>0</v>
      </c>
      <c r="AN62" s="24">
        <v>64</v>
      </c>
      <c r="AO62" s="15">
        <f t="shared" si="174"/>
        <v>2</v>
      </c>
      <c r="AP62" s="15">
        <f>IF(AO62="",0,VLOOKUP(AO62,Pointage[#All],2,FALSE)*AP$51)</f>
        <v>15</v>
      </c>
      <c r="AQ62" s="24">
        <v>59.94</v>
      </c>
      <c r="AR62" s="15">
        <f t="shared" si="175"/>
        <v>5</v>
      </c>
      <c r="AS62" s="15">
        <f>IF(AR62="",0,VLOOKUP(AR62,Pointage[#All],2,FALSE)*AS$51)</f>
        <v>12</v>
      </c>
      <c r="AT62" s="16">
        <f t="shared" si="176"/>
        <v>12</v>
      </c>
      <c r="AU62" s="20"/>
      <c r="AV62" s="15" t="str">
        <f t="shared" si="177"/>
        <v/>
      </c>
      <c r="AW62" s="15">
        <f>IF(AV62="",0,VLOOKUP(AV62,Pointage[#All],2,FALSE)*AW$51)</f>
        <v>0</v>
      </c>
      <c r="AX62" s="24"/>
      <c r="AY62" s="15" t="str">
        <f t="shared" si="178"/>
        <v/>
      </c>
      <c r="AZ62" s="15">
        <f>IF(AY62="",0,VLOOKUP(AY62,Pointage[#All],2,FALSE)*AZ$51)</f>
        <v>0</v>
      </c>
      <c r="BA62" s="24"/>
      <c r="BB62" s="15" t="str">
        <f t="shared" si="179"/>
        <v/>
      </c>
      <c r="BC62" s="15">
        <f>IF(BB62="",0,VLOOKUP(BB62,Pointage[#All],2,FALSE)*BC$51)</f>
        <v>0</v>
      </c>
      <c r="BD62" s="24"/>
      <c r="BE62" s="15" t="str">
        <f t="shared" si="180"/>
        <v/>
      </c>
      <c r="BF62" s="15">
        <f>IF(BE62="",0,VLOOKUP(BE62,Pointage[#All],2,FALSE)*BF$51)</f>
        <v>0</v>
      </c>
      <c r="BG62" s="16">
        <f t="shared" si="181"/>
        <v>0</v>
      </c>
      <c r="BH62" s="20"/>
      <c r="BI62" s="15" t="str">
        <f t="shared" si="182"/>
        <v/>
      </c>
      <c r="BJ62" s="15">
        <f>IF(BI62="",0,VLOOKUP(BI62,Pointage[#All],2,FALSE)*BJ$51)</f>
        <v>0</v>
      </c>
      <c r="BK62" s="24"/>
      <c r="BL62" s="15" t="str">
        <f t="shared" si="183"/>
        <v/>
      </c>
      <c r="BM62" s="15">
        <f>IF(BL62="",0,VLOOKUP(BL62,Pointage[#All],2,FALSE)*BM$51)</f>
        <v>0</v>
      </c>
      <c r="BN62" s="24"/>
      <c r="BO62" s="15" t="str">
        <f t="shared" si="184"/>
        <v/>
      </c>
      <c r="BP62" s="15">
        <f>IF(BO62="",0,VLOOKUP(BO62,Pointage[#All],2,FALSE)*BP$51)</f>
        <v>0</v>
      </c>
      <c r="BQ62" s="24"/>
      <c r="BR62" s="15" t="str">
        <f t="shared" si="185"/>
        <v/>
      </c>
      <c r="BS62" s="15">
        <f>IF(BR62="",0,VLOOKUP(BR62,Pointage[#All],2,FALSE)*BS$51)</f>
        <v>0</v>
      </c>
      <c r="BT62" s="16">
        <f t="shared" si="186"/>
        <v>0</v>
      </c>
      <c r="BU62" s="20"/>
      <c r="BV62" s="15" t="str">
        <f t="shared" si="187"/>
        <v/>
      </c>
      <c r="BW62" s="15">
        <f>IF(BV62="",0,VLOOKUP(BV62,Pointage[#All],2,FALSE)*BW$51)</f>
        <v>0</v>
      </c>
      <c r="BX62" s="24"/>
      <c r="BY62" s="15" t="str">
        <f t="shared" si="188"/>
        <v/>
      </c>
      <c r="BZ62" s="15">
        <f>IF(BY62="",0,VLOOKUP(BY62,Pointage[#All],2,FALSE)*BZ$51)</f>
        <v>0</v>
      </c>
      <c r="CA62" s="24"/>
      <c r="CB62" s="15" t="str">
        <f t="shared" si="189"/>
        <v/>
      </c>
      <c r="CC62" s="15">
        <f>IF(CB62="",0,VLOOKUP(CB62,Pointage[#All],2,FALSE)*CC$51)</f>
        <v>0</v>
      </c>
      <c r="CD62" s="24"/>
      <c r="CE62" s="15" t="str">
        <f t="shared" si="190"/>
        <v/>
      </c>
      <c r="CF62" s="15">
        <f>IF(CE62="",0,VLOOKUP(CE62,Pointage[#All],2,FALSE)*CF$51)</f>
        <v>0</v>
      </c>
      <c r="CG62" s="16">
        <f t="shared" si="191"/>
        <v>0</v>
      </c>
      <c r="CH62" s="17">
        <f t="shared" si="192"/>
        <v>12</v>
      </c>
      <c r="CI62" s="36"/>
      <c r="CJ62" s="52">
        <f t="shared" si="193"/>
        <v>0</v>
      </c>
    </row>
    <row r="63" spans="1:88" x14ac:dyDescent="0.3">
      <c r="A63" s="20"/>
      <c r="B63" s="19" t="s">
        <v>145</v>
      </c>
      <c r="C63" s="19" t="s">
        <v>91</v>
      </c>
      <c r="D63" s="14">
        <f t="shared" si="158"/>
        <v>10</v>
      </c>
      <c r="E63" s="15">
        <f t="shared" si="159"/>
        <v>11</v>
      </c>
      <c r="F63" s="15" t="str">
        <f t="shared" si="160"/>
        <v/>
      </c>
      <c r="G63" s="15" t="str">
        <f t="shared" si="161"/>
        <v/>
      </c>
      <c r="H63" s="20"/>
      <c r="I63" s="15" t="str">
        <f t="shared" si="162"/>
        <v/>
      </c>
      <c r="J63" s="15">
        <f>IF(I63="",0,VLOOKUP(I63,Pointage[#All],2,FALSE)*J$51)</f>
        <v>0</v>
      </c>
      <c r="K63" s="24"/>
      <c r="L63" s="15" t="str">
        <f t="shared" si="163"/>
        <v/>
      </c>
      <c r="M63" s="15">
        <f>IF(L63="",0,VLOOKUP(L63,Pointage[#All],2,FALSE)*M$51)</f>
        <v>0</v>
      </c>
      <c r="N63" s="24"/>
      <c r="O63" s="15" t="str">
        <f t="shared" si="164"/>
        <v/>
      </c>
      <c r="P63" s="15">
        <f>IF(O63="",0,VLOOKUP(O63,Pointage[#All],2,FALSE)*P$51)</f>
        <v>0</v>
      </c>
      <c r="Q63" s="24"/>
      <c r="R63" s="15" t="str">
        <f t="shared" si="165"/>
        <v/>
      </c>
      <c r="S63" s="15">
        <f>IF(R63="",0,VLOOKUP(R63,Pointage[#All],2,FALSE)*S$51)</f>
        <v>0</v>
      </c>
      <c r="T63" s="16">
        <f t="shared" si="166"/>
        <v>0</v>
      </c>
      <c r="U63" s="20">
        <v>0</v>
      </c>
      <c r="V63" s="15" t="str">
        <f t="shared" si="167"/>
        <v/>
      </c>
      <c r="W63" s="15">
        <f>IF(V63="",0,VLOOKUP(V63,Pointage[#All],2,FALSE)*W$51)</f>
        <v>0</v>
      </c>
      <c r="X63" s="24"/>
      <c r="Y63" s="15" t="str">
        <f t="shared" si="168"/>
        <v/>
      </c>
      <c r="Z63" s="15">
        <f>IF(Y63="",0,VLOOKUP(Y63,Pointage[#All],2,FALSE)*Z$51)</f>
        <v>0</v>
      </c>
      <c r="AA63" s="24"/>
      <c r="AB63" s="15" t="str">
        <f t="shared" si="169"/>
        <v/>
      </c>
      <c r="AC63" s="15">
        <f>IF(AB63="",0,VLOOKUP(AB63,Pointage[#All],2,FALSE)*AC$51)</f>
        <v>0</v>
      </c>
      <c r="AD63" s="24"/>
      <c r="AE63" s="15" t="str">
        <f t="shared" si="170"/>
        <v/>
      </c>
      <c r="AF63" s="15">
        <f>IF(AE63="",0,VLOOKUP(AE63,Pointage[#All],2,FALSE)*AF$51)</f>
        <v>0</v>
      </c>
      <c r="AG63" s="16">
        <f t="shared" si="171"/>
        <v>0</v>
      </c>
      <c r="AH63" s="20"/>
      <c r="AI63" s="15" t="str">
        <f t="shared" si="172"/>
        <v/>
      </c>
      <c r="AJ63" s="15">
        <f>IF(AI63="",0,VLOOKUP(AI63,Pointage[#All],2,FALSE)*AJ$51)</f>
        <v>0</v>
      </c>
      <c r="AK63" s="24"/>
      <c r="AL63" s="15" t="str">
        <f t="shared" si="173"/>
        <v/>
      </c>
      <c r="AM63" s="15">
        <f>IF(AL63="",0,VLOOKUP(AL63,Pointage[#All],2,FALSE)*AM$51)</f>
        <v>0</v>
      </c>
      <c r="AN63" s="24"/>
      <c r="AO63" s="15" t="str">
        <f t="shared" si="174"/>
        <v/>
      </c>
      <c r="AP63" s="15">
        <f>IF(AO63="",0,VLOOKUP(AO63,Pointage[#All],2,FALSE)*AP$51)</f>
        <v>0</v>
      </c>
      <c r="AQ63" s="24"/>
      <c r="AR63" s="15" t="str">
        <f t="shared" si="175"/>
        <v/>
      </c>
      <c r="AS63" s="15">
        <f>IF(AR63="",0,VLOOKUP(AR63,Pointage[#All],2,FALSE)*AS$51)</f>
        <v>0</v>
      </c>
      <c r="AT63" s="16">
        <f t="shared" si="176"/>
        <v>0</v>
      </c>
      <c r="AU63" s="20">
        <v>62.5</v>
      </c>
      <c r="AV63" s="15">
        <f t="shared" si="177"/>
        <v>2</v>
      </c>
      <c r="AW63" s="15">
        <f>IF(AV63="",0,VLOOKUP(AV63,Pointage[#All],2,FALSE)*AW$51)</f>
        <v>5</v>
      </c>
      <c r="AX63" s="24">
        <v>61.896999999999998</v>
      </c>
      <c r="AY63" s="15">
        <f t="shared" si="178"/>
        <v>2</v>
      </c>
      <c r="AZ63" s="15">
        <f>IF(AY63="",0,VLOOKUP(AY63,Pointage[#All],2,FALSE)*AZ$51)</f>
        <v>10</v>
      </c>
      <c r="BA63" s="24"/>
      <c r="BB63" s="15" t="str">
        <f t="shared" si="179"/>
        <v/>
      </c>
      <c r="BC63" s="15">
        <f>IF(BB63="",0,VLOOKUP(BB63,Pointage[#All],2,FALSE)*BC$51)</f>
        <v>0</v>
      </c>
      <c r="BD63" s="24"/>
      <c r="BE63" s="15" t="str">
        <f t="shared" si="180"/>
        <v/>
      </c>
      <c r="BF63" s="15">
        <f>IF(BE63="",0,VLOOKUP(BE63,Pointage[#All],2,FALSE)*BF$51)</f>
        <v>0</v>
      </c>
      <c r="BG63" s="16">
        <f t="shared" si="181"/>
        <v>10</v>
      </c>
      <c r="BH63" s="20"/>
      <c r="BI63" s="15" t="str">
        <f t="shared" si="182"/>
        <v/>
      </c>
      <c r="BJ63" s="15">
        <f>IF(BI63="",0,VLOOKUP(BI63,Pointage[#All],2,FALSE)*BJ$51)</f>
        <v>0</v>
      </c>
      <c r="BK63" s="24"/>
      <c r="BL63" s="15" t="str">
        <f t="shared" si="183"/>
        <v/>
      </c>
      <c r="BM63" s="15">
        <f>IF(BL63="",0,VLOOKUP(BL63,Pointage[#All],2,FALSE)*BM$51)</f>
        <v>0</v>
      </c>
      <c r="BN63" s="24"/>
      <c r="BO63" s="15" t="str">
        <f t="shared" si="184"/>
        <v/>
      </c>
      <c r="BP63" s="15">
        <f>IF(BO63="",0,VLOOKUP(BO63,Pointage[#All],2,FALSE)*BP$51)</f>
        <v>0</v>
      </c>
      <c r="BQ63" s="24"/>
      <c r="BR63" s="15" t="str">
        <f t="shared" si="185"/>
        <v/>
      </c>
      <c r="BS63" s="15">
        <f>IF(BR63="",0,VLOOKUP(BR63,Pointage[#All],2,FALSE)*BS$51)</f>
        <v>0</v>
      </c>
      <c r="BT63" s="16">
        <f t="shared" si="186"/>
        <v>0</v>
      </c>
      <c r="BU63" s="20"/>
      <c r="BV63" s="15" t="str">
        <f t="shared" si="187"/>
        <v/>
      </c>
      <c r="BW63" s="15">
        <f>IF(BV63="",0,VLOOKUP(BV63,Pointage[#All],2,FALSE)*BW$51)</f>
        <v>0</v>
      </c>
      <c r="BX63" s="24"/>
      <c r="BY63" s="15" t="str">
        <f t="shared" si="188"/>
        <v/>
      </c>
      <c r="BZ63" s="15">
        <f>IF(BY63="",0,VLOOKUP(BY63,Pointage[#All],2,FALSE)*BZ$51)</f>
        <v>0</v>
      </c>
      <c r="CA63" s="24"/>
      <c r="CB63" s="15" t="str">
        <f t="shared" si="189"/>
        <v/>
      </c>
      <c r="CC63" s="15">
        <f>IF(CB63="",0,VLOOKUP(CB63,Pointage[#All],2,FALSE)*CC$51)</f>
        <v>0</v>
      </c>
      <c r="CD63" s="24"/>
      <c r="CE63" s="15" t="str">
        <f t="shared" si="190"/>
        <v/>
      </c>
      <c r="CF63" s="15">
        <f>IF(CE63="",0,VLOOKUP(CE63,Pointage[#All],2,FALSE)*CF$51)</f>
        <v>0</v>
      </c>
      <c r="CG63" s="16">
        <f t="shared" si="191"/>
        <v>0</v>
      </c>
      <c r="CH63" s="17">
        <f t="shared" si="192"/>
        <v>0</v>
      </c>
      <c r="CI63" s="39"/>
      <c r="CJ63" s="52">
        <f t="shared" si="193"/>
        <v>0</v>
      </c>
    </row>
    <row r="64" spans="1:88" x14ac:dyDescent="0.3">
      <c r="A64" s="20"/>
      <c r="B64" s="19"/>
      <c r="C64" s="19"/>
      <c r="D64" s="14">
        <f t="shared" ref="D64:D82" si="194">T64+AG64++AT64+BG64+BT64+CG64</f>
        <v>0</v>
      </c>
      <c r="E64" s="15" t="str">
        <f t="shared" si="159"/>
        <v/>
      </c>
      <c r="F64" s="15" t="str">
        <f t="shared" si="160"/>
        <v/>
      </c>
      <c r="G64" s="15" t="str">
        <f t="shared" ref="G64:G82" si="195">IF(E64=1,"Or",IF(E64=2,"Argent",IF(E64=3,"Bronze","")))</f>
        <v/>
      </c>
      <c r="H64" s="20"/>
      <c r="I64" s="15" t="str">
        <f t="shared" si="162"/>
        <v/>
      </c>
      <c r="J64" s="15">
        <f>IF(I64="",0,VLOOKUP(I64,Pointage[#All],2,FALSE)*J$51)</f>
        <v>0</v>
      </c>
      <c r="K64" s="24"/>
      <c r="L64" s="15" t="str">
        <f t="shared" si="163"/>
        <v/>
      </c>
      <c r="M64" s="15">
        <f>IF(L64="",0,VLOOKUP(L64,Pointage[#All],2,FALSE)*M$51)</f>
        <v>0</v>
      </c>
      <c r="N64" s="24"/>
      <c r="O64" s="15" t="str">
        <f t="shared" si="164"/>
        <v/>
      </c>
      <c r="P64" s="15">
        <f>IF(O64="",0,VLOOKUP(O64,Pointage[#All],2,FALSE)*P$51)</f>
        <v>0</v>
      </c>
      <c r="Q64" s="24"/>
      <c r="R64" s="15" t="str">
        <f t="shared" si="165"/>
        <v/>
      </c>
      <c r="S64" s="15">
        <f>IF(R64="",0,VLOOKUP(R64,Pointage[#All],2,FALSE)*S$51)</f>
        <v>0</v>
      </c>
      <c r="T64" s="16">
        <f t="shared" ref="T64:T82" si="196">IF(J64="","",J64+M64+S64)</f>
        <v>0</v>
      </c>
      <c r="U64" s="20"/>
      <c r="V64" s="15" t="str">
        <f t="shared" si="167"/>
        <v/>
      </c>
      <c r="W64" s="15">
        <f>IF(V64="",0,VLOOKUP(V64,Pointage[#All],2,FALSE)*W$51)</f>
        <v>0</v>
      </c>
      <c r="X64" s="24"/>
      <c r="Y64" s="15" t="str">
        <f t="shared" si="168"/>
        <v/>
      </c>
      <c r="Z64" s="15">
        <f>IF(Y64="",0,VLOOKUP(Y64,Pointage[#All],2,FALSE)*Z$51)</f>
        <v>0</v>
      </c>
      <c r="AA64" s="24"/>
      <c r="AB64" s="15" t="str">
        <f t="shared" si="169"/>
        <v/>
      </c>
      <c r="AC64" s="15">
        <f>IF(AB64="",0,VLOOKUP(AB64,Pointage[#All],2,FALSE)*AC$51)</f>
        <v>0</v>
      </c>
      <c r="AD64" s="24"/>
      <c r="AE64" s="15" t="str">
        <f t="shared" si="170"/>
        <v/>
      </c>
      <c r="AF64" s="15">
        <f>IF(AE64="",0,VLOOKUP(AE64,Pointage[#All],2,FALSE)*AF$51)</f>
        <v>0</v>
      </c>
      <c r="AG64" s="16">
        <f t="shared" ref="AG64:AG82" si="197">IF(W64="","",W64+Z64+AF64)</f>
        <v>0</v>
      </c>
      <c r="AH64" s="20"/>
      <c r="AI64" s="15" t="str">
        <f t="shared" si="172"/>
        <v/>
      </c>
      <c r="AJ64" s="15">
        <f>IF(AI64="",0,VLOOKUP(AI64,Pointage[#All],2,FALSE)*AJ$51)</f>
        <v>0</v>
      </c>
      <c r="AK64" s="24"/>
      <c r="AL64" s="15" t="str">
        <f t="shared" si="173"/>
        <v/>
      </c>
      <c r="AM64" s="15">
        <f>IF(AL64="",0,VLOOKUP(AL64,Pointage[#All],2,FALSE)*AM$51)</f>
        <v>0</v>
      </c>
      <c r="AN64" s="24"/>
      <c r="AO64" s="15" t="str">
        <f t="shared" si="174"/>
        <v/>
      </c>
      <c r="AP64" s="15">
        <f>IF(AO64="",0,VLOOKUP(AO64,Pointage[#All],2,FALSE)*AP$51)</f>
        <v>0</v>
      </c>
      <c r="AQ64" s="24"/>
      <c r="AR64" s="15" t="str">
        <f t="shared" si="175"/>
        <v/>
      </c>
      <c r="AS64" s="15">
        <f>IF(AR64="",0,VLOOKUP(AR64,Pointage[#All],2,FALSE)*AS$51)</f>
        <v>0</v>
      </c>
      <c r="AT64" s="16">
        <f t="shared" ref="AT64:AT82" si="198">IF(AJ64="","",AM64+AS64)</f>
        <v>0</v>
      </c>
      <c r="AU64" s="20"/>
      <c r="AV64" s="15" t="str">
        <f t="shared" si="177"/>
        <v/>
      </c>
      <c r="AW64" s="15">
        <f>IF(AV64="",0,VLOOKUP(AV64,Pointage[#All],2,FALSE)*AW$51)</f>
        <v>0</v>
      </c>
      <c r="AX64" s="24"/>
      <c r="AY64" s="15" t="str">
        <f t="shared" si="178"/>
        <v/>
      </c>
      <c r="AZ64" s="15">
        <f>IF(AY64="",0,VLOOKUP(AY64,Pointage[#All],2,FALSE)*AZ$51)</f>
        <v>0</v>
      </c>
      <c r="BA64" s="24"/>
      <c r="BB64" s="15" t="str">
        <f t="shared" si="179"/>
        <v/>
      </c>
      <c r="BC64" s="15">
        <f>IF(BB64="",0,VLOOKUP(BB64,Pointage[#All],2,FALSE)*BC$51)</f>
        <v>0</v>
      </c>
      <c r="BD64" s="24"/>
      <c r="BE64" s="15" t="str">
        <f t="shared" si="180"/>
        <v/>
      </c>
      <c r="BF64" s="15">
        <f>IF(BE64="",0,VLOOKUP(BE64,Pointage[#All],2,FALSE)*BF$51)</f>
        <v>0</v>
      </c>
      <c r="BG64" s="16">
        <f t="shared" ref="BG64:BG82" si="199">IF(AW64="","",AZ64+BC64+BF64)</f>
        <v>0</v>
      </c>
      <c r="BH64" s="20"/>
      <c r="BI64" s="15" t="str">
        <f t="shared" si="182"/>
        <v/>
      </c>
      <c r="BJ64" s="15">
        <f>IF(BI64="",0,VLOOKUP(BI64,Pointage[#All],2,FALSE)*BJ$51)</f>
        <v>0</v>
      </c>
      <c r="BK64" s="24"/>
      <c r="BL64" s="15" t="str">
        <f t="shared" si="183"/>
        <v/>
      </c>
      <c r="BM64" s="15">
        <f>IF(BL64="",0,VLOOKUP(BL64,Pointage[#All],2,FALSE)*BM$51)</f>
        <v>0</v>
      </c>
      <c r="BN64" s="24"/>
      <c r="BO64" s="15" t="str">
        <f t="shared" si="184"/>
        <v/>
      </c>
      <c r="BP64" s="15">
        <f>IF(BO64="",0,VLOOKUP(BO64,Pointage[#All],2,FALSE)*BP$51)</f>
        <v>0</v>
      </c>
      <c r="BQ64" s="24"/>
      <c r="BR64" s="15" t="str">
        <f t="shared" si="185"/>
        <v/>
      </c>
      <c r="BS64" s="15">
        <f>IF(BR64="",0,VLOOKUP(BR64,Pointage[#All],2,FALSE)*BS$51)</f>
        <v>0</v>
      </c>
      <c r="BT64" s="16">
        <f t="shared" ref="BT64:BT82" si="200">IF(BM64="","",BM64+BP64+BS64)</f>
        <v>0</v>
      </c>
      <c r="BU64" s="20"/>
      <c r="BV64" s="15" t="str">
        <f t="shared" si="187"/>
        <v/>
      </c>
      <c r="BW64" s="15">
        <f>IF(BV64="",0,VLOOKUP(BV64,Pointage[#All],2,FALSE)*BW$51)</f>
        <v>0</v>
      </c>
      <c r="BX64" s="24"/>
      <c r="BY64" s="15" t="str">
        <f t="shared" si="188"/>
        <v/>
      </c>
      <c r="BZ64" s="15">
        <f>IF(BY64="",0,VLOOKUP(BY64,Pointage[#All],2,FALSE)*BZ$51)</f>
        <v>0</v>
      </c>
      <c r="CA64" s="24"/>
      <c r="CB64" s="15" t="str">
        <f t="shared" si="189"/>
        <v/>
      </c>
      <c r="CC64" s="15">
        <f>IF(CB64="",0,VLOOKUP(CB64,Pointage[#All],2,FALSE)*CC$51)</f>
        <v>0</v>
      </c>
      <c r="CD64" s="24"/>
      <c r="CE64" s="15" t="str">
        <f t="shared" si="190"/>
        <v/>
      </c>
      <c r="CF64" s="15">
        <f>IF(CE64="",0,VLOOKUP(CE64,Pointage[#All],2,FALSE)*CF$51)</f>
        <v>0</v>
      </c>
      <c r="CG64" s="16">
        <f t="shared" ref="CG64:CG82" si="201">IF(BZ64="","",BZ64+CF64+CC64)*1.25</f>
        <v>0</v>
      </c>
      <c r="CH64" s="17">
        <f t="shared" ref="CH64:CH82" si="202">S64+AF64+AS64+BF64+BS64+CF64*1.25</f>
        <v>0</v>
      </c>
      <c r="CI64" s="36"/>
      <c r="CJ64" s="52">
        <f t="shared" si="64"/>
        <v>0</v>
      </c>
    </row>
    <row r="65" spans="1:88" x14ac:dyDescent="0.3">
      <c r="A65" s="20"/>
      <c r="B65" s="19"/>
      <c r="C65" s="19"/>
      <c r="D65" s="14">
        <f t="shared" si="194"/>
        <v>0</v>
      </c>
      <c r="E65" s="15" t="str">
        <f t="shared" si="159"/>
        <v/>
      </c>
      <c r="F65" s="15" t="str">
        <f t="shared" si="160"/>
        <v/>
      </c>
      <c r="G65" s="15" t="str">
        <f t="shared" si="195"/>
        <v/>
      </c>
      <c r="H65" s="20"/>
      <c r="I65" s="15" t="str">
        <f t="shared" si="162"/>
        <v/>
      </c>
      <c r="J65" s="15">
        <f>IF(I65="",0,VLOOKUP(I65,Pointage[#All],2,FALSE)*J$51)</f>
        <v>0</v>
      </c>
      <c r="K65" s="24"/>
      <c r="L65" s="15" t="str">
        <f t="shared" si="163"/>
        <v/>
      </c>
      <c r="M65" s="15">
        <f>IF(L65="",0,VLOOKUP(L65,Pointage[#All],2,FALSE)*M$51)</f>
        <v>0</v>
      </c>
      <c r="N65" s="24"/>
      <c r="O65" s="15" t="str">
        <f t="shared" si="164"/>
        <v/>
      </c>
      <c r="P65" s="15">
        <f>IF(O65="",0,VLOOKUP(O65,Pointage[#All],2,FALSE)*P$51)</f>
        <v>0</v>
      </c>
      <c r="Q65" s="24"/>
      <c r="R65" s="15" t="str">
        <f t="shared" si="165"/>
        <v/>
      </c>
      <c r="S65" s="15">
        <f>IF(R65="",0,VLOOKUP(R65,Pointage[#All],2,FALSE)*S$51)</f>
        <v>0</v>
      </c>
      <c r="T65" s="16">
        <f t="shared" si="196"/>
        <v>0</v>
      </c>
      <c r="U65" s="20"/>
      <c r="V65" s="15" t="str">
        <f t="shared" si="167"/>
        <v/>
      </c>
      <c r="W65" s="15">
        <f>IF(V65="",0,VLOOKUP(V65,Pointage[#All],2,FALSE)*W$51)</f>
        <v>0</v>
      </c>
      <c r="X65" s="24"/>
      <c r="Y65" s="15" t="str">
        <f t="shared" si="168"/>
        <v/>
      </c>
      <c r="Z65" s="15">
        <f>IF(Y65="",0,VLOOKUP(Y65,Pointage[#All],2,FALSE)*Z$51)</f>
        <v>0</v>
      </c>
      <c r="AA65" s="24"/>
      <c r="AB65" s="15" t="str">
        <f t="shared" si="169"/>
        <v/>
      </c>
      <c r="AC65" s="15">
        <f>IF(AB65="",0,VLOOKUP(AB65,Pointage[#All],2,FALSE)*AC$51)</f>
        <v>0</v>
      </c>
      <c r="AD65" s="24"/>
      <c r="AE65" s="15" t="str">
        <f t="shared" si="170"/>
        <v/>
      </c>
      <c r="AF65" s="15">
        <f>IF(AE65="",0,VLOOKUP(AE65,Pointage[#All],2,FALSE)*AF$51)</f>
        <v>0</v>
      </c>
      <c r="AG65" s="16">
        <f t="shared" si="197"/>
        <v>0</v>
      </c>
      <c r="AH65" s="20"/>
      <c r="AI65" s="15" t="str">
        <f t="shared" si="172"/>
        <v/>
      </c>
      <c r="AJ65" s="15">
        <f>IF(AI65="",0,VLOOKUP(AI65,Pointage[#All],2,FALSE)*AJ$51)</f>
        <v>0</v>
      </c>
      <c r="AK65" s="24"/>
      <c r="AL65" s="15" t="str">
        <f t="shared" si="173"/>
        <v/>
      </c>
      <c r="AM65" s="15">
        <f>IF(AL65="",0,VLOOKUP(AL65,Pointage[#All],2,FALSE)*AM$51)</f>
        <v>0</v>
      </c>
      <c r="AN65" s="24"/>
      <c r="AO65" s="15" t="str">
        <f t="shared" si="174"/>
        <v/>
      </c>
      <c r="AP65" s="15">
        <f>IF(AO65="",0,VLOOKUP(AO65,Pointage[#All],2,FALSE)*AP$51)</f>
        <v>0</v>
      </c>
      <c r="AQ65" s="24"/>
      <c r="AR65" s="15" t="str">
        <f t="shared" si="175"/>
        <v/>
      </c>
      <c r="AS65" s="15">
        <f>IF(AR65="",0,VLOOKUP(AR65,Pointage[#All],2,FALSE)*AS$51)</f>
        <v>0</v>
      </c>
      <c r="AT65" s="16">
        <f t="shared" si="198"/>
        <v>0</v>
      </c>
      <c r="AU65" s="20"/>
      <c r="AV65" s="15" t="str">
        <f t="shared" si="177"/>
        <v/>
      </c>
      <c r="AW65" s="15">
        <f>IF(AV65="",0,VLOOKUP(AV65,Pointage[#All],2,FALSE)*AW$51)</f>
        <v>0</v>
      </c>
      <c r="AX65" s="24"/>
      <c r="AY65" s="15" t="str">
        <f t="shared" si="178"/>
        <v/>
      </c>
      <c r="AZ65" s="15">
        <f>IF(AY65="",0,VLOOKUP(AY65,Pointage[#All],2,FALSE)*AZ$51)</f>
        <v>0</v>
      </c>
      <c r="BA65" s="24"/>
      <c r="BB65" s="15" t="str">
        <f t="shared" si="179"/>
        <v/>
      </c>
      <c r="BC65" s="15">
        <f>IF(BB65="",0,VLOOKUP(BB65,Pointage[#All],2,FALSE)*BC$51)</f>
        <v>0</v>
      </c>
      <c r="BD65" s="24"/>
      <c r="BE65" s="15" t="str">
        <f t="shared" si="180"/>
        <v/>
      </c>
      <c r="BF65" s="15">
        <f>IF(BE65="",0,VLOOKUP(BE65,Pointage[#All],2,FALSE)*BF$51)</f>
        <v>0</v>
      </c>
      <c r="BG65" s="16">
        <f t="shared" si="199"/>
        <v>0</v>
      </c>
      <c r="BH65" s="20"/>
      <c r="BI65" s="15" t="str">
        <f t="shared" si="182"/>
        <v/>
      </c>
      <c r="BJ65" s="15">
        <f>IF(BI65="",0,VLOOKUP(BI65,Pointage[#All],2,FALSE)*BJ$51)</f>
        <v>0</v>
      </c>
      <c r="BK65" s="24"/>
      <c r="BL65" s="15" t="str">
        <f t="shared" si="183"/>
        <v/>
      </c>
      <c r="BM65" s="15">
        <f>IF(BL65="",0,VLOOKUP(BL65,Pointage[#All],2,FALSE)*BM$51)</f>
        <v>0</v>
      </c>
      <c r="BN65" s="24"/>
      <c r="BO65" s="15" t="str">
        <f t="shared" si="184"/>
        <v/>
      </c>
      <c r="BP65" s="15">
        <f>IF(BO65="",0,VLOOKUP(BO65,Pointage[#All],2,FALSE)*BP$51)</f>
        <v>0</v>
      </c>
      <c r="BQ65" s="24"/>
      <c r="BR65" s="15" t="str">
        <f t="shared" si="185"/>
        <v/>
      </c>
      <c r="BS65" s="15">
        <f>IF(BR65="",0,VLOOKUP(BR65,Pointage[#All],2,FALSE)*BS$51)</f>
        <v>0</v>
      </c>
      <c r="BT65" s="16">
        <f t="shared" si="200"/>
        <v>0</v>
      </c>
      <c r="BU65" s="20"/>
      <c r="BV65" s="15" t="str">
        <f t="shared" si="187"/>
        <v/>
      </c>
      <c r="BW65" s="15">
        <f>IF(BV65="",0,VLOOKUP(BV65,Pointage[#All],2,FALSE)*BW$51)</f>
        <v>0</v>
      </c>
      <c r="BX65" s="24"/>
      <c r="BY65" s="15" t="str">
        <f t="shared" si="188"/>
        <v/>
      </c>
      <c r="BZ65" s="15">
        <f>IF(BY65="",0,VLOOKUP(BY65,Pointage[#All],2,FALSE)*BZ$51)</f>
        <v>0</v>
      </c>
      <c r="CA65" s="24"/>
      <c r="CB65" s="15" t="str">
        <f t="shared" si="189"/>
        <v/>
      </c>
      <c r="CC65" s="15">
        <f>IF(CB65="",0,VLOOKUP(CB65,Pointage[#All],2,FALSE)*CC$51)</f>
        <v>0</v>
      </c>
      <c r="CD65" s="24"/>
      <c r="CE65" s="15" t="str">
        <f t="shared" si="190"/>
        <v/>
      </c>
      <c r="CF65" s="15">
        <f>IF(CE65="",0,VLOOKUP(CE65,Pointage[#All],2,FALSE)*CF$51)</f>
        <v>0</v>
      </c>
      <c r="CG65" s="16">
        <f t="shared" si="201"/>
        <v>0</v>
      </c>
      <c r="CH65" s="17">
        <f t="shared" si="202"/>
        <v>0</v>
      </c>
      <c r="CI65" s="36"/>
      <c r="CJ65" s="52">
        <f t="shared" si="64"/>
        <v>0</v>
      </c>
    </row>
    <row r="66" spans="1:88" x14ac:dyDescent="0.3">
      <c r="A66" s="20"/>
      <c r="B66" s="19"/>
      <c r="C66" s="19"/>
      <c r="D66" s="14">
        <f t="shared" si="194"/>
        <v>0</v>
      </c>
      <c r="E66" s="15" t="str">
        <f t="shared" si="159"/>
        <v/>
      </c>
      <c r="F66" s="15" t="str">
        <f t="shared" si="160"/>
        <v/>
      </c>
      <c r="G66" s="15" t="str">
        <f t="shared" si="195"/>
        <v/>
      </c>
      <c r="H66" s="20"/>
      <c r="I66" s="15" t="str">
        <f t="shared" si="162"/>
        <v/>
      </c>
      <c r="J66" s="15">
        <f>IF(I66="",0,VLOOKUP(I66,Pointage[#All],2,FALSE)*J$51)</f>
        <v>0</v>
      </c>
      <c r="K66" s="24"/>
      <c r="L66" s="15" t="str">
        <f t="shared" si="163"/>
        <v/>
      </c>
      <c r="M66" s="15">
        <f>IF(L66="",0,VLOOKUP(L66,Pointage[#All],2,FALSE)*M$51)</f>
        <v>0</v>
      </c>
      <c r="N66" s="24"/>
      <c r="O66" s="15" t="str">
        <f t="shared" si="164"/>
        <v/>
      </c>
      <c r="P66" s="15">
        <f>IF(O66="",0,VLOOKUP(O66,Pointage[#All],2,FALSE)*P$51)</f>
        <v>0</v>
      </c>
      <c r="Q66" s="24"/>
      <c r="R66" s="15" t="str">
        <f t="shared" si="165"/>
        <v/>
      </c>
      <c r="S66" s="15">
        <f>IF(R66="",0,VLOOKUP(R66,Pointage[#All],2,FALSE)*S$51)</f>
        <v>0</v>
      </c>
      <c r="T66" s="16">
        <f t="shared" si="196"/>
        <v>0</v>
      </c>
      <c r="U66" s="20"/>
      <c r="V66" s="15" t="str">
        <f t="shared" si="167"/>
        <v/>
      </c>
      <c r="W66" s="15">
        <f>IF(V66="",0,VLOOKUP(V66,Pointage[#All],2,FALSE)*W$51)</f>
        <v>0</v>
      </c>
      <c r="X66" s="24"/>
      <c r="Y66" s="15" t="str">
        <f t="shared" si="168"/>
        <v/>
      </c>
      <c r="Z66" s="15">
        <f>IF(Y66="",0,VLOOKUP(Y66,Pointage[#All],2,FALSE)*Z$51)</f>
        <v>0</v>
      </c>
      <c r="AA66" s="24"/>
      <c r="AB66" s="15" t="str">
        <f t="shared" si="169"/>
        <v/>
      </c>
      <c r="AC66" s="15">
        <f>IF(AB66="",0,VLOOKUP(AB66,Pointage[#All],2,FALSE)*AC$51)</f>
        <v>0</v>
      </c>
      <c r="AD66" s="24"/>
      <c r="AE66" s="15" t="str">
        <f t="shared" si="170"/>
        <v/>
      </c>
      <c r="AF66" s="15">
        <f>IF(AE66="",0,VLOOKUP(AE66,Pointage[#All],2,FALSE)*AF$51)</f>
        <v>0</v>
      </c>
      <c r="AG66" s="16">
        <f t="shared" si="197"/>
        <v>0</v>
      </c>
      <c r="AH66" s="20"/>
      <c r="AI66" s="15" t="str">
        <f t="shared" si="172"/>
        <v/>
      </c>
      <c r="AJ66" s="15">
        <f>IF(AI66="",0,VLOOKUP(AI66,Pointage[#All],2,FALSE)*AJ$51)</f>
        <v>0</v>
      </c>
      <c r="AK66" s="24"/>
      <c r="AL66" s="15" t="str">
        <f t="shared" si="173"/>
        <v/>
      </c>
      <c r="AM66" s="15">
        <f>IF(AL66="",0,VLOOKUP(AL66,Pointage[#All],2,FALSE)*AM$51)</f>
        <v>0</v>
      </c>
      <c r="AN66" s="24"/>
      <c r="AO66" s="15" t="str">
        <f t="shared" si="174"/>
        <v/>
      </c>
      <c r="AP66" s="15">
        <f>IF(AO66="",0,VLOOKUP(AO66,Pointage[#All],2,FALSE)*AP$51)</f>
        <v>0</v>
      </c>
      <c r="AQ66" s="24"/>
      <c r="AR66" s="15" t="str">
        <f t="shared" si="175"/>
        <v/>
      </c>
      <c r="AS66" s="15">
        <f>IF(AR66="",0,VLOOKUP(AR66,Pointage[#All],2,FALSE)*AS$51)</f>
        <v>0</v>
      </c>
      <c r="AT66" s="16">
        <f t="shared" si="198"/>
        <v>0</v>
      </c>
      <c r="AU66" s="20"/>
      <c r="AV66" s="15" t="str">
        <f t="shared" si="177"/>
        <v/>
      </c>
      <c r="AW66" s="15">
        <f>IF(AV66="",0,VLOOKUP(AV66,Pointage[#All],2,FALSE)*AW$51)</f>
        <v>0</v>
      </c>
      <c r="AX66" s="24"/>
      <c r="AY66" s="15" t="str">
        <f t="shared" si="178"/>
        <v/>
      </c>
      <c r="AZ66" s="15">
        <f>IF(AY66="",0,VLOOKUP(AY66,Pointage[#All],2,FALSE)*AZ$51)</f>
        <v>0</v>
      </c>
      <c r="BA66" s="24"/>
      <c r="BB66" s="15" t="str">
        <f t="shared" si="179"/>
        <v/>
      </c>
      <c r="BC66" s="15">
        <f>IF(BB66="",0,VLOOKUP(BB66,Pointage[#All],2,FALSE)*BC$51)</f>
        <v>0</v>
      </c>
      <c r="BD66" s="24"/>
      <c r="BE66" s="15" t="str">
        <f t="shared" si="180"/>
        <v/>
      </c>
      <c r="BF66" s="15">
        <f>IF(BE66="",0,VLOOKUP(BE66,Pointage[#All],2,FALSE)*BF$51)</f>
        <v>0</v>
      </c>
      <c r="BG66" s="16">
        <f t="shared" si="199"/>
        <v>0</v>
      </c>
      <c r="BH66" s="20"/>
      <c r="BI66" s="15" t="str">
        <f t="shared" si="182"/>
        <v/>
      </c>
      <c r="BJ66" s="15">
        <f>IF(BI66="",0,VLOOKUP(BI66,Pointage[#All],2,FALSE)*BJ$51)</f>
        <v>0</v>
      </c>
      <c r="BK66" s="24"/>
      <c r="BL66" s="15" t="str">
        <f t="shared" si="183"/>
        <v/>
      </c>
      <c r="BM66" s="15">
        <f>IF(BL66="",0,VLOOKUP(BL66,Pointage[#All],2,FALSE)*BM$51)</f>
        <v>0</v>
      </c>
      <c r="BN66" s="24"/>
      <c r="BO66" s="15" t="str">
        <f t="shared" si="184"/>
        <v/>
      </c>
      <c r="BP66" s="15">
        <f>IF(BO66="",0,VLOOKUP(BO66,Pointage[#All],2,FALSE)*BP$51)</f>
        <v>0</v>
      </c>
      <c r="BQ66" s="24"/>
      <c r="BR66" s="15" t="str">
        <f t="shared" si="185"/>
        <v/>
      </c>
      <c r="BS66" s="15">
        <f>IF(BR66="",0,VLOOKUP(BR66,Pointage[#All],2,FALSE)*BS$51)</f>
        <v>0</v>
      </c>
      <c r="BT66" s="16">
        <f t="shared" si="200"/>
        <v>0</v>
      </c>
      <c r="BU66" s="20"/>
      <c r="BV66" s="15" t="str">
        <f t="shared" si="187"/>
        <v/>
      </c>
      <c r="BW66" s="15">
        <f>IF(BV66="",0,VLOOKUP(BV66,Pointage[#All],2,FALSE)*BW$51)</f>
        <v>0</v>
      </c>
      <c r="BX66" s="24"/>
      <c r="BY66" s="15" t="str">
        <f t="shared" si="188"/>
        <v/>
      </c>
      <c r="BZ66" s="15">
        <f>IF(BY66="",0,VLOOKUP(BY66,Pointage[#All],2,FALSE)*BZ$51)</f>
        <v>0</v>
      </c>
      <c r="CA66" s="24"/>
      <c r="CB66" s="15" t="str">
        <f t="shared" si="189"/>
        <v/>
      </c>
      <c r="CC66" s="15">
        <f>IF(CB66="",0,VLOOKUP(CB66,Pointage[#All],2,FALSE)*CC$51)</f>
        <v>0</v>
      </c>
      <c r="CD66" s="24"/>
      <c r="CE66" s="15" t="str">
        <f t="shared" si="190"/>
        <v/>
      </c>
      <c r="CF66" s="15">
        <f>IF(CE66="",0,VLOOKUP(CE66,Pointage[#All],2,FALSE)*CF$51)</f>
        <v>0</v>
      </c>
      <c r="CG66" s="16">
        <f t="shared" si="201"/>
        <v>0</v>
      </c>
      <c r="CH66" s="17">
        <f t="shared" si="202"/>
        <v>0</v>
      </c>
      <c r="CI66" s="36"/>
      <c r="CJ66" s="52">
        <f t="shared" si="64"/>
        <v>0</v>
      </c>
    </row>
    <row r="67" spans="1:88" x14ac:dyDescent="0.3">
      <c r="A67" s="20"/>
      <c r="B67" s="19"/>
      <c r="C67" s="19"/>
      <c r="D67" s="14">
        <f t="shared" si="194"/>
        <v>0</v>
      </c>
      <c r="E67" s="15" t="str">
        <f t="shared" si="159"/>
        <v/>
      </c>
      <c r="F67" s="15" t="str">
        <f t="shared" si="160"/>
        <v/>
      </c>
      <c r="G67" s="15" t="str">
        <f t="shared" si="195"/>
        <v/>
      </c>
      <c r="H67" s="20"/>
      <c r="I67" s="15" t="str">
        <f t="shared" si="162"/>
        <v/>
      </c>
      <c r="J67" s="15">
        <f>IF(I67="",0,VLOOKUP(I67,Pointage[#All],2,FALSE)*J$51)</f>
        <v>0</v>
      </c>
      <c r="K67" s="24"/>
      <c r="L67" s="15" t="str">
        <f t="shared" si="163"/>
        <v/>
      </c>
      <c r="M67" s="15">
        <f>IF(L67="",0,VLOOKUP(L67,Pointage[#All],2,FALSE)*M$51)</f>
        <v>0</v>
      </c>
      <c r="N67" s="24"/>
      <c r="O67" s="15" t="str">
        <f t="shared" si="164"/>
        <v/>
      </c>
      <c r="P67" s="15">
        <f>IF(O67="",0,VLOOKUP(O67,Pointage[#All],2,FALSE)*P$51)</f>
        <v>0</v>
      </c>
      <c r="Q67" s="24"/>
      <c r="R67" s="15" t="str">
        <f t="shared" si="165"/>
        <v/>
      </c>
      <c r="S67" s="15">
        <f>IF(R67="",0,VLOOKUP(R67,Pointage[#All],2,FALSE)*S$51)</f>
        <v>0</v>
      </c>
      <c r="T67" s="16">
        <f t="shared" si="196"/>
        <v>0</v>
      </c>
      <c r="U67" s="20"/>
      <c r="V67" s="15" t="str">
        <f t="shared" si="167"/>
        <v/>
      </c>
      <c r="W67" s="15">
        <f>IF(V67="",0,VLOOKUP(V67,Pointage[#All],2,FALSE)*W$51)</f>
        <v>0</v>
      </c>
      <c r="X67" s="24"/>
      <c r="Y67" s="15" t="str">
        <f t="shared" si="168"/>
        <v/>
      </c>
      <c r="Z67" s="15">
        <f>IF(Y67="",0,VLOOKUP(Y67,Pointage[#All],2,FALSE)*Z$51)</f>
        <v>0</v>
      </c>
      <c r="AA67" s="24"/>
      <c r="AB67" s="15" t="str">
        <f t="shared" si="169"/>
        <v/>
      </c>
      <c r="AC67" s="15">
        <f>IF(AB67="",0,VLOOKUP(AB67,Pointage[#All],2,FALSE)*AC$51)</f>
        <v>0</v>
      </c>
      <c r="AD67" s="24"/>
      <c r="AE67" s="15" t="str">
        <f t="shared" si="170"/>
        <v/>
      </c>
      <c r="AF67" s="15">
        <f>IF(AE67="",0,VLOOKUP(AE67,Pointage[#All],2,FALSE)*AF$51)</f>
        <v>0</v>
      </c>
      <c r="AG67" s="16">
        <f t="shared" si="197"/>
        <v>0</v>
      </c>
      <c r="AH67" s="20"/>
      <c r="AI67" s="15" t="str">
        <f t="shared" si="172"/>
        <v/>
      </c>
      <c r="AJ67" s="15">
        <f>IF(AI67="",0,VLOOKUP(AI67,Pointage[#All],2,FALSE)*AJ$51)</f>
        <v>0</v>
      </c>
      <c r="AK67" s="24"/>
      <c r="AL67" s="15" t="str">
        <f t="shared" si="173"/>
        <v/>
      </c>
      <c r="AM67" s="15">
        <f>IF(AL67="",0,VLOOKUP(AL67,Pointage[#All],2,FALSE)*AM$51)</f>
        <v>0</v>
      </c>
      <c r="AN67" s="24"/>
      <c r="AO67" s="15" t="str">
        <f t="shared" si="174"/>
        <v/>
      </c>
      <c r="AP67" s="15">
        <f>IF(AO67="",0,VLOOKUP(AO67,Pointage[#All],2,FALSE)*AP$51)</f>
        <v>0</v>
      </c>
      <c r="AQ67" s="24"/>
      <c r="AR67" s="15" t="str">
        <f t="shared" si="175"/>
        <v/>
      </c>
      <c r="AS67" s="15">
        <f>IF(AR67="",0,VLOOKUP(AR67,Pointage[#All],2,FALSE)*AS$51)</f>
        <v>0</v>
      </c>
      <c r="AT67" s="16">
        <f t="shared" si="198"/>
        <v>0</v>
      </c>
      <c r="AU67" s="20"/>
      <c r="AV67" s="15" t="str">
        <f t="shared" si="177"/>
        <v/>
      </c>
      <c r="AW67" s="15">
        <f>IF(AV67="",0,VLOOKUP(AV67,Pointage[#All],2,FALSE)*AW$51)</f>
        <v>0</v>
      </c>
      <c r="AX67" s="24"/>
      <c r="AY67" s="15" t="str">
        <f t="shared" si="178"/>
        <v/>
      </c>
      <c r="AZ67" s="15">
        <f>IF(AY67="",0,VLOOKUP(AY67,Pointage[#All],2,FALSE)*AZ$51)</f>
        <v>0</v>
      </c>
      <c r="BA67" s="24"/>
      <c r="BB67" s="15" t="str">
        <f t="shared" si="179"/>
        <v/>
      </c>
      <c r="BC67" s="15">
        <f>IF(BB67="",0,VLOOKUP(BB67,Pointage[#All],2,FALSE)*BC$51)</f>
        <v>0</v>
      </c>
      <c r="BD67" s="24"/>
      <c r="BE67" s="15" t="str">
        <f t="shared" si="180"/>
        <v/>
      </c>
      <c r="BF67" s="15">
        <f>IF(BE67="",0,VLOOKUP(BE67,Pointage[#All],2,FALSE)*BF$51)</f>
        <v>0</v>
      </c>
      <c r="BG67" s="16">
        <f t="shared" si="199"/>
        <v>0</v>
      </c>
      <c r="BH67" s="20"/>
      <c r="BI67" s="15" t="str">
        <f t="shared" si="182"/>
        <v/>
      </c>
      <c r="BJ67" s="15">
        <f>IF(BI67="",0,VLOOKUP(BI67,Pointage[#All],2,FALSE)*BJ$51)</f>
        <v>0</v>
      </c>
      <c r="BK67" s="24"/>
      <c r="BL67" s="15" t="str">
        <f t="shared" si="183"/>
        <v/>
      </c>
      <c r="BM67" s="15">
        <f>IF(BL67="",0,VLOOKUP(BL67,Pointage[#All],2,FALSE)*BM$51)</f>
        <v>0</v>
      </c>
      <c r="BN67" s="24"/>
      <c r="BO67" s="15" t="str">
        <f t="shared" si="184"/>
        <v/>
      </c>
      <c r="BP67" s="15">
        <f>IF(BO67="",0,VLOOKUP(BO67,Pointage[#All],2,FALSE)*BP$51)</f>
        <v>0</v>
      </c>
      <c r="BQ67" s="24"/>
      <c r="BR67" s="15" t="str">
        <f t="shared" si="185"/>
        <v/>
      </c>
      <c r="BS67" s="15">
        <f>IF(BR67="",0,VLOOKUP(BR67,Pointage[#All],2,FALSE)*BS$51)</f>
        <v>0</v>
      </c>
      <c r="BT67" s="16">
        <f t="shared" si="200"/>
        <v>0</v>
      </c>
      <c r="BU67" s="20"/>
      <c r="BV67" s="15" t="str">
        <f t="shared" si="187"/>
        <v/>
      </c>
      <c r="BW67" s="15">
        <f>IF(BV67="",0,VLOOKUP(BV67,Pointage[#All],2,FALSE)*BW$51)</f>
        <v>0</v>
      </c>
      <c r="BX67" s="24"/>
      <c r="BY67" s="15" t="str">
        <f t="shared" si="188"/>
        <v/>
      </c>
      <c r="BZ67" s="15">
        <f>IF(BY67="",0,VLOOKUP(BY67,Pointage[#All],2,FALSE)*BZ$51)</f>
        <v>0</v>
      </c>
      <c r="CA67" s="24"/>
      <c r="CB67" s="15" t="str">
        <f t="shared" si="189"/>
        <v/>
      </c>
      <c r="CC67" s="15">
        <f>IF(CB67="",0,VLOOKUP(CB67,Pointage[#All],2,FALSE)*CC$51)</f>
        <v>0</v>
      </c>
      <c r="CD67" s="24"/>
      <c r="CE67" s="15" t="str">
        <f t="shared" si="190"/>
        <v/>
      </c>
      <c r="CF67" s="15">
        <f>IF(CE67="",0,VLOOKUP(CE67,Pointage[#All],2,FALSE)*CF$51)</f>
        <v>0</v>
      </c>
      <c r="CG67" s="16">
        <f t="shared" si="201"/>
        <v>0</v>
      </c>
      <c r="CH67" s="17">
        <f t="shared" si="202"/>
        <v>0</v>
      </c>
      <c r="CI67" s="36"/>
      <c r="CJ67" s="52">
        <f t="shared" si="64"/>
        <v>0</v>
      </c>
    </row>
    <row r="68" spans="1:88" x14ac:dyDescent="0.3">
      <c r="A68" s="20"/>
      <c r="B68" s="19"/>
      <c r="C68" s="19"/>
      <c r="D68" s="14">
        <f t="shared" si="194"/>
        <v>0</v>
      </c>
      <c r="E68" s="15" t="str">
        <f t="shared" si="159"/>
        <v/>
      </c>
      <c r="F68" s="15" t="str">
        <f t="shared" si="160"/>
        <v/>
      </c>
      <c r="G68" s="15" t="str">
        <f t="shared" si="195"/>
        <v/>
      </c>
      <c r="H68" s="20"/>
      <c r="I68" s="15" t="str">
        <f t="shared" si="162"/>
        <v/>
      </c>
      <c r="J68" s="15">
        <f>IF(I68="",0,VLOOKUP(I68,Pointage[#All],2,FALSE)*J$51)</f>
        <v>0</v>
      </c>
      <c r="K68" s="24"/>
      <c r="L68" s="15" t="str">
        <f t="shared" si="163"/>
        <v/>
      </c>
      <c r="M68" s="15">
        <f>IF(L68="",0,VLOOKUP(L68,Pointage[#All],2,FALSE)*M$51)</f>
        <v>0</v>
      </c>
      <c r="N68" s="24"/>
      <c r="O68" s="15" t="str">
        <f t="shared" si="164"/>
        <v/>
      </c>
      <c r="P68" s="15">
        <f>IF(O68="",0,VLOOKUP(O68,Pointage[#All],2,FALSE)*P$51)</f>
        <v>0</v>
      </c>
      <c r="Q68" s="24"/>
      <c r="R68" s="15" t="str">
        <f t="shared" si="165"/>
        <v/>
      </c>
      <c r="S68" s="15">
        <f>IF(R68="",0,VLOOKUP(R68,Pointage[#All],2,FALSE)*S$51)</f>
        <v>0</v>
      </c>
      <c r="T68" s="16">
        <f t="shared" si="196"/>
        <v>0</v>
      </c>
      <c r="U68" s="20"/>
      <c r="V68" s="15" t="str">
        <f t="shared" si="167"/>
        <v/>
      </c>
      <c r="W68" s="15">
        <f>IF(V68="",0,VLOOKUP(V68,Pointage[#All],2,FALSE)*W$51)</f>
        <v>0</v>
      </c>
      <c r="X68" s="24"/>
      <c r="Y68" s="15" t="str">
        <f t="shared" si="168"/>
        <v/>
      </c>
      <c r="Z68" s="15">
        <f>IF(Y68="",0,VLOOKUP(Y68,Pointage[#All],2,FALSE)*Z$51)</f>
        <v>0</v>
      </c>
      <c r="AA68" s="24"/>
      <c r="AB68" s="15" t="str">
        <f t="shared" si="169"/>
        <v/>
      </c>
      <c r="AC68" s="15">
        <f>IF(AB68="",0,VLOOKUP(AB68,Pointage[#All],2,FALSE)*AC$51)</f>
        <v>0</v>
      </c>
      <c r="AD68" s="24"/>
      <c r="AE68" s="15" t="str">
        <f t="shared" si="170"/>
        <v/>
      </c>
      <c r="AF68" s="15">
        <f>IF(AE68="",0,VLOOKUP(AE68,Pointage[#All],2,FALSE)*AF$51)</f>
        <v>0</v>
      </c>
      <c r="AG68" s="16">
        <f t="shared" si="197"/>
        <v>0</v>
      </c>
      <c r="AH68" s="20"/>
      <c r="AI68" s="15" t="str">
        <f t="shared" si="172"/>
        <v/>
      </c>
      <c r="AJ68" s="15">
        <f>IF(AI68="",0,VLOOKUP(AI68,Pointage[#All],2,FALSE)*AJ$51)</f>
        <v>0</v>
      </c>
      <c r="AK68" s="24"/>
      <c r="AL68" s="15" t="str">
        <f t="shared" si="173"/>
        <v/>
      </c>
      <c r="AM68" s="15">
        <f>IF(AL68="",0,VLOOKUP(AL68,Pointage[#All],2,FALSE)*AM$51)</f>
        <v>0</v>
      </c>
      <c r="AN68" s="24"/>
      <c r="AO68" s="15" t="str">
        <f t="shared" si="174"/>
        <v/>
      </c>
      <c r="AP68" s="15">
        <f>IF(AO68="",0,VLOOKUP(AO68,Pointage[#All],2,FALSE)*AP$51)</f>
        <v>0</v>
      </c>
      <c r="AQ68" s="24"/>
      <c r="AR68" s="15" t="str">
        <f t="shared" si="175"/>
        <v/>
      </c>
      <c r="AS68" s="15">
        <f>IF(AR68="",0,VLOOKUP(AR68,Pointage[#All],2,FALSE)*AS$51)</f>
        <v>0</v>
      </c>
      <c r="AT68" s="16">
        <f t="shared" si="198"/>
        <v>0</v>
      </c>
      <c r="AU68" s="20"/>
      <c r="AV68" s="15" t="str">
        <f t="shared" si="177"/>
        <v/>
      </c>
      <c r="AW68" s="15">
        <f>IF(AV68="",0,VLOOKUP(AV68,Pointage[#All],2,FALSE)*AW$51)</f>
        <v>0</v>
      </c>
      <c r="AX68" s="24"/>
      <c r="AY68" s="15" t="str">
        <f t="shared" si="178"/>
        <v/>
      </c>
      <c r="AZ68" s="15">
        <f>IF(AY68="",0,VLOOKUP(AY68,Pointage[#All],2,FALSE)*AZ$51)</f>
        <v>0</v>
      </c>
      <c r="BA68" s="24"/>
      <c r="BB68" s="15" t="str">
        <f t="shared" si="179"/>
        <v/>
      </c>
      <c r="BC68" s="15">
        <f>IF(BB68="",0,VLOOKUP(BB68,Pointage[#All],2,FALSE)*BC$51)</f>
        <v>0</v>
      </c>
      <c r="BD68" s="24"/>
      <c r="BE68" s="15" t="str">
        <f t="shared" si="180"/>
        <v/>
      </c>
      <c r="BF68" s="15">
        <f>IF(BE68="",0,VLOOKUP(BE68,Pointage[#All],2,FALSE)*BF$51)</f>
        <v>0</v>
      </c>
      <c r="BG68" s="16">
        <f t="shared" si="199"/>
        <v>0</v>
      </c>
      <c r="BH68" s="20"/>
      <c r="BI68" s="15" t="str">
        <f t="shared" si="182"/>
        <v/>
      </c>
      <c r="BJ68" s="15">
        <f>IF(BI68="",0,VLOOKUP(BI68,Pointage[#All],2,FALSE)*BJ$51)</f>
        <v>0</v>
      </c>
      <c r="BK68" s="24"/>
      <c r="BL68" s="15" t="str">
        <f t="shared" si="183"/>
        <v/>
      </c>
      <c r="BM68" s="15">
        <f>IF(BL68="",0,VLOOKUP(BL68,Pointage[#All],2,FALSE)*BM$51)</f>
        <v>0</v>
      </c>
      <c r="BN68" s="24"/>
      <c r="BO68" s="15" t="str">
        <f t="shared" si="184"/>
        <v/>
      </c>
      <c r="BP68" s="15">
        <f>IF(BO68="",0,VLOOKUP(BO68,Pointage[#All],2,FALSE)*BP$51)</f>
        <v>0</v>
      </c>
      <c r="BQ68" s="24"/>
      <c r="BR68" s="15" t="str">
        <f t="shared" si="185"/>
        <v/>
      </c>
      <c r="BS68" s="15">
        <f>IF(BR68="",0,VLOOKUP(BR68,Pointage[#All],2,FALSE)*BS$51)</f>
        <v>0</v>
      </c>
      <c r="BT68" s="16">
        <f t="shared" si="200"/>
        <v>0</v>
      </c>
      <c r="BU68" s="20"/>
      <c r="BV68" s="15" t="str">
        <f t="shared" si="187"/>
        <v/>
      </c>
      <c r="BW68" s="15">
        <f>IF(BV68="",0,VLOOKUP(BV68,Pointage[#All],2,FALSE)*BW$51)</f>
        <v>0</v>
      </c>
      <c r="BX68" s="24"/>
      <c r="BY68" s="15" t="str">
        <f t="shared" si="188"/>
        <v/>
      </c>
      <c r="BZ68" s="15">
        <f>IF(BY68="",0,VLOOKUP(BY68,Pointage[#All],2,FALSE)*BZ$51)</f>
        <v>0</v>
      </c>
      <c r="CA68" s="24"/>
      <c r="CB68" s="15" t="str">
        <f t="shared" si="189"/>
        <v/>
      </c>
      <c r="CC68" s="15">
        <f>IF(CB68="",0,VLOOKUP(CB68,Pointage[#All],2,FALSE)*CC$51)</f>
        <v>0</v>
      </c>
      <c r="CD68" s="24"/>
      <c r="CE68" s="15" t="str">
        <f t="shared" si="190"/>
        <v/>
      </c>
      <c r="CF68" s="15">
        <f>IF(CE68="",0,VLOOKUP(CE68,Pointage[#All],2,FALSE)*CF$51)</f>
        <v>0</v>
      </c>
      <c r="CG68" s="16">
        <f t="shared" si="201"/>
        <v>0</v>
      </c>
      <c r="CH68" s="17">
        <f t="shared" si="202"/>
        <v>0</v>
      </c>
      <c r="CI68" s="36"/>
      <c r="CJ68" s="52">
        <f t="shared" ref="CJ68:CJ96" si="203">BU68+BX68+CA68+CD68</f>
        <v>0</v>
      </c>
    </row>
    <row r="69" spans="1:88" x14ac:dyDescent="0.3">
      <c r="A69" s="20"/>
      <c r="B69" s="19"/>
      <c r="C69" s="19"/>
      <c r="D69" s="14">
        <f t="shared" si="194"/>
        <v>0</v>
      </c>
      <c r="E69" s="15" t="str">
        <f t="shared" si="159"/>
        <v/>
      </c>
      <c r="F69" s="15" t="str">
        <f t="shared" si="160"/>
        <v/>
      </c>
      <c r="G69" s="15" t="str">
        <f t="shared" si="195"/>
        <v/>
      </c>
      <c r="H69" s="20"/>
      <c r="I69" s="15" t="str">
        <f t="shared" si="162"/>
        <v/>
      </c>
      <c r="J69" s="15">
        <f>IF(I69="",0,VLOOKUP(I69,Pointage[#All],2,FALSE)*J$51)</f>
        <v>0</v>
      </c>
      <c r="K69" s="24"/>
      <c r="L69" s="15" t="str">
        <f t="shared" si="163"/>
        <v/>
      </c>
      <c r="M69" s="15">
        <f>IF(L69="",0,VLOOKUP(L69,Pointage[#All],2,FALSE)*M$51)</f>
        <v>0</v>
      </c>
      <c r="N69" s="24"/>
      <c r="O69" s="15" t="str">
        <f t="shared" si="164"/>
        <v/>
      </c>
      <c r="P69" s="15">
        <f>IF(O69="",0,VLOOKUP(O69,Pointage[#All],2,FALSE)*P$51)</f>
        <v>0</v>
      </c>
      <c r="Q69" s="24"/>
      <c r="R69" s="15" t="str">
        <f t="shared" si="165"/>
        <v/>
      </c>
      <c r="S69" s="15">
        <f>IF(R69="",0,VLOOKUP(R69,Pointage[#All],2,FALSE)*S$51)</f>
        <v>0</v>
      </c>
      <c r="T69" s="16">
        <f t="shared" si="196"/>
        <v>0</v>
      </c>
      <c r="U69" s="20"/>
      <c r="V69" s="15" t="str">
        <f t="shared" si="167"/>
        <v/>
      </c>
      <c r="W69" s="15">
        <f>IF(V69="",0,VLOOKUP(V69,Pointage[#All],2,FALSE)*W$51)</f>
        <v>0</v>
      </c>
      <c r="X69" s="24"/>
      <c r="Y69" s="15" t="str">
        <f t="shared" si="168"/>
        <v/>
      </c>
      <c r="Z69" s="15">
        <f>IF(Y69="",0,VLOOKUP(Y69,Pointage[#All],2,FALSE)*Z$51)</f>
        <v>0</v>
      </c>
      <c r="AA69" s="24"/>
      <c r="AB69" s="15" t="str">
        <f t="shared" si="169"/>
        <v/>
      </c>
      <c r="AC69" s="15">
        <f>IF(AB69="",0,VLOOKUP(AB69,Pointage[#All],2,FALSE)*AC$51)</f>
        <v>0</v>
      </c>
      <c r="AD69" s="24"/>
      <c r="AE69" s="15" t="str">
        <f t="shared" si="170"/>
        <v/>
      </c>
      <c r="AF69" s="15">
        <f>IF(AE69="",0,VLOOKUP(AE69,Pointage[#All],2,FALSE)*AF$51)</f>
        <v>0</v>
      </c>
      <c r="AG69" s="16">
        <f t="shared" si="197"/>
        <v>0</v>
      </c>
      <c r="AH69" s="20"/>
      <c r="AI69" s="15" t="str">
        <f t="shared" si="172"/>
        <v/>
      </c>
      <c r="AJ69" s="15">
        <f>IF(AI69="",0,VLOOKUP(AI69,Pointage[#All],2,FALSE)*AJ$51)</f>
        <v>0</v>
      </c>
      <c r="AK69" s="24"/>
      <c r="AL69" s="15" t="str">
        <f t="shared" si="173"/>
        <v/>
      </c>
      <c r="AM69" s="15">
        <f>IF(AL69="",0,VLOOKUP(AL69,Pointage[#All],2,FALSE)*AM$51)</f>
        <v>0</v>
      </c>
      <c r="AN69" s="24"/>
      <c r="AO69" s="15" t="str">
        <f t="shared" si="174"/>
        <v/>
      </c>
      <c r="AP69" s="15">
        <f>IF(AO69="",0,VLOOKUP(AO69,Pointage[#All],2,FALSE)*AP$51)</f>
        <v>0</v>
      </c>
      <c r="AQ69" s="24"/>
      <c r="AR69" s="15" t="str">
        <f t="shared" si="175"/>
        <v/>
      </c>
      <c r="AS69" s="15">
        <f>IF(AR69="",0,VLOOKUP(AR69,Pointage[#All],2,FALSE)*AS$51)</f>
        <v>0</v>
      </c>
      <c r="AT69" s="16">
        <f t="shared" si="198"/>
        <v>0</v>
      </c>
      <c r="AU69" s="20"/>
      <c r="AV69" s="15" t="str">
        <f t="shared" si="177"/>
        <v/>
      </c>
      <c r="AW69" s="15">
        <f>IF(AV69="",0,VLOOKUP(AV69,Pointage[#All],2,FALSE)*AW$51)</f>
        <v>0</v>
      </c>
      <c r="AX69" s="24"/>
      <c r="AY69" s="15" t="str">
        <f t="shared" si="178"/>
        <v/>
      </c>
      <c r="AZ69" s="15">
        <f>IF(AY69="",0,VLOOKUP(AY69,Pointage[#All],2,FALSE)*AZ$51)</f>
        <v>0</v>
      </c>
      <c r="BA69" s="24"/>
      <c r="BB69" s="15" t="str">
        <f t="shared" si="179"/>
        <v/>
      </c>
      <c r="BC69" s="15">
        <f>IF(BB69="",0,VLOOKUP(BB69,Pointage[#All],2,FALSE)*BC$51)</f>
        <v>0</v>
      </c>
      <c r="BD69" s="24"/>
      <c r="BE69" s="15" t="str">
        <f t="shared" si="180"/>
        <v/>
      </c>
      <c r="BF69" s="15">
        <f>IF(BE69="",0,VLOOKUP(BE69,Pointage[#All],2,FALSE)*BF$51)</f>
        <v>0</v>
      </c>
      <c r="BG69" s="16">
        <f t="shared" si="199"/>
        <v>0</v>
      </c>
      <c r="BH69" s="20"/>
      <c r="BI69" s="15" t="str">
        <f t="shared" si="182"/>
        <v/>
      </c>
      <c r="BJ69" s="15">
        <f>IF(BI69="",0,VLOOKUP(BI69,Pointage[#All],2,FALSE)*BJ$51)</f>
        <v>0</v>
      </c>
      <c r="BK69" s="24"/>
      <c r="BL69" s="15" t="str">
        <f t="shared" si="183"/>
        <v/>
      </c>
      <c r="BM69" s="15">
        <f>IF(BL69="",0,VLOOKUP(BL69,Pointage[#All],2,FALSE)*BM$51)</f>
        <v>0</v>
      </c>
      <c r="BN69" s="24"/>
      <c r="BO69" s="15" t="str">
        <f t="shared" si="184"/>
        <v/>
      </c>
      <c r="BP69" s="15">
        <f>IF(BO69="",0,VLOOKUP(BO69,Pointage[#All],2,FALSE)*BP$51)</f>
        <v>0</v>
      </c>
      <c r="BQ69" s="24"/>
      <c r="BR69" s="15" t="str">
        <f t="shared" si="185"/>
        <v/>
      </c>
      <c r="BS69" s="15">
        <f>IF(BR69="",0,VLOOKUP(BR69,Pointage[#All],2,FALSE)*BS$51)</f>
        <v>0</v>
      </c>
      <c r="BT69" s="16">
        <f t="shared" si="200"/>
        <v>0</v>
      </c>
      <c r="BU69" s="20"/>
      <c r="BV69" s="15" t="str">
        <f t="shared" si="187"/>
        <v/>
      </c>
      <c r="BW69" s="15">
        <f>IF(BV69="",0,VLOOKUP(BV69,Pointage[#All],2,FALSE)*BW$51)</f>
        <v>0</v>
      </c>
      <c r="BX69" s="24"/>
      <c r="BY69" s="15" t="str">
        <f t="shared" si="188"/>
        <v/>
      </c>
      <c r="BZ69" s="15">
        <f>IF(BY69="",0,VLOOKUP(BY69,Pointage[#All],2,FALSE)*BZ$51)</f>
        <v>0</v>
      </c>
      <c r="CA69" s="24"/>
      <c r="CB69" s="15" t="str">
        <f t="shared" si="189"/>
        <v/>
      </c>
      <c r="CC69" s="15">
        <f>IF(CB69="",0,VLOOKUP(CB69,Pointage[#All],2,FALSE)*CC$51)</f>
        <v>0</v>
      </c>
      <c r="CD69" s="24"/>
      <c r="CE69" s="15" t="str">
        <f t="shared" si="190"/>
        <v/>
      </c>
      <c r="CF69" s="15">
        <f>IF(CE69="",0,VLOOKUP(CE69,Pointage[#All],2,FALSE)*CF$51)</f>
        <v>0</v>
      </c>
      <c r="CG69" s="16">
        <f t="shared" si="201"/>
        <v>0</v>
      </c>
      <c r="CH69" s="17">
        <f t="shared" si="202"/>
        <v>0</v>
      </c>
      <c r="CI69" s="36"/>
      <c r="CJ69" s="52">
        <f t="shared" si="203"/>
        <v>0</v>
      </c>
    </row>
    <row r="70" spans="1:88" x14ac:dyDescent="0.3">
      <c r="A70" s="20"/>
      <c r="B70" s="19"/>
      <c r="C70" s="19"/>
      <c r="D70" s="14">
        <f t="shared" si="194"/>
        <v>0</v>
      </c>
      <c r="E70" s="15" t="str">
        <f t="shared" si="159"/>
        <v/>
      </c>
      <c r="F70" s="15" t="str">
        <f t="shared" si="160"/>
        <v/>
      </c>
      <c r="G70" s="15" t="str">
        <f t="shared" si="195"/>
        <v/>
      </c>
      <c r="H70" s="20"/>
      <c r="I70" s="15" t="str">
        <f t="shared" si="162"/>
        <v/>
      </c>
      <c r="J70" s="15">
        <f>IF(I70="",0,VLOOKUP(I70,Pointage[#All],2,FALSE)*J$51)</f>
        <v>0</v>
      </c>
      <c r="K70" s="24"/>
      <c r="L70" s="15" t="str">
        <f t="shared" si="163"/>
        <v/>
      </c>
      <c r="M70" s="15">
        <f>IF(L70="",0,VLOOKUP(L70,Pointage[#All],2,FALSE)*M$51)</f>
        <v>0</v>
      </c>
      <c r="N70" s="24"/>
      <c r="O70" s="15" t="str">
        <f t="shared" si="164"/>
        <v/>
      </c>
      <c r="P70" s="15">
        <f>IF(O70="",0,VLOOKUP(O70,Pointage[#All],2,FALSE)*P$51)</f>
        <v>0</v>
      </c>
      <c r="Q70" s="24"/>
      <c r="R70" s="15" t="str">
        <f t="shared" si="165"/>
        <v/>
      </c>
      <c r="S70" s="15">
        <f>IF(R70="",0,VLOOKUP(R70,Pointage[#All],2,FALSE)*S$51)</f>
        <v>0</v>
      </c>
      <c r="T70" s="16">
        <f t="shared" si="196"/>
        <v>0</v>
      </c>
      <c r="U70" s="20"/>
      <c r="V70" s="15" t="str">
        <f t="shared" si="167"/>
        <v/>
      </c>
      <c r="W70" s="15">
        <f>IF(V70="",0,VLOOKUP(V70,Pointage[#All],2,FALSE)*W$51)</f>
        <v>0</v>
      </c>
      <c r="X70" s="24"/>
      <c r="Y70" s="15" t="str">
        <f t="shared" si="168"/>
        <v/>
      </c>
      <c r="Z70" s="15">
        <f>IF(Y70="",0,VLOOKUP(Y70,Pointage[#All],2,FALSE)*Z$51)</f>
        <v>0</v>
      </c>
      <c r="AA70" s="24"/>
      <c r="AB70" s="15" t="str">
        <f t="shared" si="169"/>
        <v/>
      </c>
      <c r="AC70" s="15">
        <f>IF(AB70="",0,VLOOKUP(AB70,Pointage[#All],2,FALSE)*AC$51)</f>
        <v>0</v>
      </c>
      <c r="AD70" s="24"/>
      <c r="AE70" s="15" t="str">
        <f t="shared" si="170"/>
        <v/>
      </c>
      <c r="AF70" s="15">
        <f>IF(AE70="",0,VLOOKUP(AE70,Pointage[#All],2,FALSE)*AF$51)</f>
        <v>0</v>
      </c>
      <c r="AG70" s="16">
        <f t="shared" si="197"/>
        <v>0</v>
      </c>
      <c r="AH70" s="20"/>
      <c r="AI70" s="15" t="str">
        <f t="shared" si="172"/>
        <v/>
      </c>
      <c r="AJ70" s="15">
        <f>IF(AI70="",0,VLOOKUP(AI70,Pointage[#All],2,FALSE)*AJ$51)</f>
        <v>0</v>
      </c>
      <c r="AK70" s="24"/>
      <c r="AL70" s="15" t="str">
        <f t="shared" si="173"/>
        <v/>
      </c>
      <c r="AM70" s="15">
        <f>IF(AL70="",0,VLOOKUP(AL70,Pointage[#All],2,FALSE)*AM$51)</f>
        <v>0</v>
      </c>
      <c r="AN70" s="24"/>
      <c r="AO70" s="15" t="str">
        <f t="shared" si="174"/>
        <v/>
      </c>
      <c r="AP70" s="15">
        <f>IF(AO70="",0,VLOOKUP(AO70,Pointage[#All],2,FALSE)*AP$51)</f>
        <v>0</v>
      </c>
      <c r="AQ70" s="24"/>
      <c r="AR70" s="15" t="str">
        <f t="shared" si="175"/>
        <v/>
      </c>
      <c r="AS70" s="15">
        <f>IF(AR70="",0,VLOOKUP(AR70,Pointage[#All],2,FALSE)*AS$51)</f>
        <v>0</v>
      </c>
      <c r="AT70" s="16">
        <f t="shared" si="198"/>
        <v>0</v>
      </c>
      <c r="AU70" s="20"/>
      <c r="AV70" s="15" t="str">
        <f t="shared" si="177"/>
        <v/>
      </c>
      <c r="AW70" s="15">
        <f>IF(AV70="",0,VLOOKUP(AV70,Pointage[#All],2,FALSE)*AW$51)</f>
        <v>0</v>
      </c>
      <c r="AX70" s="24"/>
      <c r="AY70" s="15" t="str">
        <f t="shared" si="178"/>
        <v/>
      </c>
      <c r="AZ70" s="15">
        <f>IF(AY70="",0,VLOOKUP(AY70,Pointage[#All],2,FALSE)*AZ$51)</f>
        <v>0</v>
      </c>
      <c r="BA70" s="24"/>
      <c r="BB70" s="15" t="str">
        <f t="shared" si="179"/>
        <v/>
      </c>
      <c r="BC70" s="15">
        <f>IF(BB70="",0,VLOOKUP(BB70,Pointage[#All],2,FALSE)*BC$51)</f>
        <v>0</v>
      </c>
      <c r="BD70" s="24"/>
      <c r="BE70" s="15" t="str">
        <f t="shared" si="180"/>
        <v/>
      </c>
      <c r="BF70" s="15">
        <f>IF(BE70="",0,VLOOKUP(BE70,Pointage[#All],2,FALSE)*BF$51)</f>
        <v>0</v>
      </c>
      <c r="BG70" s="16">
        <f t="shared" si="199"/>
        <v>0</v>
      </c>
      <c r="BH70" s="20"/>
      <c r="BI70" s="15" t="str">
        <f t="shared" si="182"/>
        <v/>
      </c>
      <c r="BJ70" s="15">
        <f>IF(BI70="",0,VLOOKUP(BI70,Pointage[#All],2,FALSE)*BJ$51)</f>
        <v>0</v>
      </c>
      <c r="BK70" s="24"/>
      <c r="BL70" s="15" t="str">
        <f t="shared" si="183"/>
        <v/>
      </c>
      <c r="BM70" s="15">
        <f>IF(BL70="",0,VLOOKUP(BL70,Pointage[#All],2,FALSE)*BM$51)</f>
        <v>0</v>
      </c>
      <c r="BN70" s="24"/>
      <c r="BO70" s="15" t="str">
        <f t="shared" si="184"/>
        <v/>
      </c>
      <c r="BP70" s="15">
        <f>IF(BO70="",0,VLOOKUP(BO70,Pointage[#All],2,FALSE)*BP$51)</f>
        <v>0</v>
      </c>
      <c r="BQ70" s="24"/>
      <c r="BR70" s="15" t="str">
        <f t="shared" si="185"/>
        <v/>
      </c>
      <c r="BS70" s="15">
        <f>IF(BR70="",0,VLOOKUP(BR70,Pointage[#All],2,FALSE)*BS$51)</f>
        <v>0</v>
      </c>
      <c r="BT70" s="16">
        <f t="shared" si="200"/>
        <v>0</v>
      </c>
      <c r="BU70" s="20"/>
      <c r="BV70" s="15" t="str">
        <f t="shared" si="187"/>
        <v/>
      </c>
      <c r="BW70" s="15">
        <f>IF(BV70="",0,VLOOKUP(BV70,Pointage[#All],2,FALSE)*BW$51)</f>
        <v>0</v>
      </c>
      <c r="BX70" s="24"/>
      <c r="BY70" s="15" t="str">
        <f t="shared" si="188"/>
        <v/>
      </c>
      <c r="BZ70" s="15">
        <f>IF(BY70="",0,VLOOKUP(BY70,Pointage[#All],2,FALSE)*BZ$51)</f>
        <v>0</v>
      </c>
      <c r="CA70" s="24"/>
      <c r="CB70" s="15" t="str">
        <f t="shared" si="189"/>
        <v/>
      </c>
      <c r="CC70" s="15">
        <f>IF(CB70="",0,VLOOKUP(CB70,Pointage[#All],2,FALSE)*CC$51)</f>
        <v>0</v>
      </c>
      <c r="CD70" s="24"/>
      <c r="CE70" s="15" t="str">
        <f t="shared" si="190"/>
        <v/>
      </c>
      <c r="CF70" s="15">
        <f>IF(CE70="",0,VLOOKUP(CE70,Pointage[#All],2,FALSE)*CF$51)</f>
        <v>0</v>
      </c>
      <c r="CG70" s="16">
        <f t="shared" si="201"/>
        <v>0</v>
      </c>
      <c r="CH70" s="17">
        <f t="shared" si="202"/>
        <v>0</v>
      </c>
      <c r="CI70" s="36"/>
      <c r="CJ70" s="52">
        <f t="shared" si="203"/>
        <v>0</v>
      </c>
    </row>
    <row r="71" spans="1:88" x14ac:dyDescent="0.3">
      <c r="A71" s="20"/>
      <c r="B71" s="19"/>
      <c r="C71" s="19"/>
      <c r="D71" s="14">
        <f t="shared" si="194"/>
        <v>0</v>
      </c>
      <c r="E71" s="15" t="str">
        <f t="shared" si="159"/>
        <v/>
      </c>
      <c r="F71" s="15" t="str">
        <f t="shared" si="160"/>
        <v/>
      </c>
      <c r="G71" s="15" t="str">
        <f t="shared" si="195"/>
        <v/>
      </c>
      <c r="H71" s="20"/>
      <c r="I71" s="15" t="str">
        <f t="shared" si="162"/>
        <v/>
      </c>
      <c r="J71" s="15">
        <f>IF(I71="",0,VLOOKUP(I71,Pointage[#All],2,FALSE)*J$51)</f>
        <v>0</v>
      </c>
      <c r="K71" s="24"/>
      <c r="L71" s="15" t="str">
        <f t="shared" si="163"/>
        <v/>
      </c>
      <c r="M71" s="15">
        <f>IF(L71="",0,VLOOKUP(L71,Pointage[#All],2,FALSE)*M$51)</f>
        <v>0</v>
      </c>
      <c r="N71" s="24"/>
      <c r="O71" s="15" t="str">
        <f t="shared" si="164"/>
        <v/>
      </c>
      <c r="P71" s="15">
        <f>IF(O71="",0,VLOOKUP(O71,Pointage[#All],2,FALSE)*P$51)</f>
        <v>0</v>
      </c>
      <c r="Q71" s="24"/>
      <c r="R71" s="15" t="str">
        <f t="shared" si="165"/>
        <v/>
      </c>
      <c r="S71" s="15">
        <f>IF(R71="",0,VLOOKUP(R71,Pointage[#All],2,FALSE)*S$51)</f>
        <v>0</v>
      </c>
      <c r="T71" s="16">
        <f t="shared" si="196"/>
        <v>0</v>
      </c>
      <c r="U71" s="20"/>
      <c r="V71" s="15" t="str">
        <f t="shared" si="167"/>
        <v/>
      </c>
      <c r="W71" s="15">
        <f>IF(V71="",0,VLOOKUP(V71,Pointage[#All],2,FALSE)*W$51)</f>
        <v>0</v>
      </c>
      <c r="X71" s="24"/>
      <c r="Y71" s="15" t="str">
        <f t="shared" si="168"/>
        <v/>
      </c>
      <c r="Z71" s="15">
        <f>IF(Y71="",0,VLOOKUP(Y71,Pointage[#All],2,FALSE)*Z$51)</f>
        <v>0</v>
      </c>
      <c r="AA71" s="24"/>
      <c r="AB71" s="15" t="str">
        <f t="shared" si="169"/>
        <v/>
      </c>
      <c r="AC71" s="15">
        <f>IF(AB71="",0,VLOOKUP(AB71,Pointage[#All],2,FALSE)*AC$51)</f>
        <v>0</v>
      </c>
      <c r="AD71" s="24"/>
      <c r="AE71" s="15" t="str">
        <f t="shared" si="170"/>
        <v/>
      </c>
      <c r="AF71" s="15">
        <f>IF(AE71="",0,VLOOKUP(AE71,Pointage[#All],2,FALSE)*AF$51)</f>
        <v>0</v>
      </c>
      <c r="AG71" s="16">
        <f t="shared" si="197"/>
        <v>0</v>
      </c>
      <c r="AH71" s="20"/>
      <c r="AI71" s="15" t="str">
        <f t="shared" si="172"/>
        <v/>
      </c>
      <c r="AJ71" s="15">
        <f>IF(AI71="",0,VLOOKUP(AI71,Pointage[#All],2,FALSE)*AJ$51)</f>
        <v>0</v>
      </c>
      <c r="AK71" s="24"/>
      <c r="AL71" s="15" t="str">
        <f t="shared" si="173"/>
        <v/>
      </c>
      <c r="AM71" s="15">
        <f>IF(AL71="",0,VLOOKUP(AL71,Pointage[#All],2,FALSE)*AM$51)</f>
        <v>0</v>
      </c>
      <c r="AN71" s="24"/>
      <c r="AO71" s="15" t="str">
        <f t="shared" si="174"/>
        <v/>
      </c>
      <c r="AP71" s="15">
        <f>IF(AO71="",0,VLOOKUP(AO71,Pointage[#All],2,FALSE)*AP$51)</f>
        <v>0</v>
      </c>
      <c r="AQ71" s="24"/>
      <c r="AR71" s="15" t="str">
        <f t="shared" si="175"/>
        <v/>
      </c>
      <c r="AS71" s="15">
        <f>IF(AR71="",0,VLOOKUP(AR71,Pointage[#All],2,FALSE)*AS$51)</f>
        <v>0</v>
      </c>
      <c r="AT71" s="16">
        <f t="shared" si="198"/>
        <v>0</v>
      </c>
      <c r="AU71" s="20"/>
      <c r="AV71" s="15" t="str">
        <f t="shared" si="177"/>
        <v/>
      </c>
      <c r="AW71" s="15">
        <f>IF(AV71="",0,VLOOKUP(AV71,Pointage[#All],2,FALSE)*AW$51)</f>
        <v>0</v>
      </c>
      <c r="AX71" s="24"/>
      <c r="AY71" s="15" t="str">
        <f t="shared" si="178"/>
        <v/>
      </c>
      <c r="AZ71" s="15">
        <f>IF(AY71="",0,VLOOKUP(AY71,Pointage[#All],2,FALSE)*AZ$51)</f>
        <v>0</v>
      </c>
      <c r="BA71" s="24"/>
      <c r="BB71" s="15" t="str">
        <f t="shared" si="179"/>
        <v/>
      </c>
      <c r="BC71" s="15">
        <f>IF(BB71="",0,VLOOKUP(BB71,Pointage[#All],2,FALSE)*BC$51)</f>
        <v>0</v>
      </c>
      <c r="BD71" s="24"/>
      <c r="BE71" s="15" t="str">
        <f t="shared" si="180"/>
        <v/>
      </c>
      <c r="BF71" s="15">
        <f>IF(BE71="",0,VLOOKUP(BE71,Pointage[#All],2,FALSE)*BF$51)</f>
        <v>0</v>
      </c>
      <c r="BG71" s="16">
        <f t="shared" si="199"/>
        <v>0</v>
      </c>
      <c r="BH71" s="20"/>
      <c r="BI71" s="15" t="str">
        <f t="shared" si="182"/>
        <v/>
      </c>
      <c r="BJ71" s="15">
        <f>IF(BI71="",0,VLOOKUP(BI71,Pointage[#All],2,FALSE)*BJ$51)</f>
        <v>0</v>
      </c>
      <c r="BK71" s="24"/>
      <c r="BL71" s="15" t="str">
        <f t="shared" si="183"/>
        <v/>
      </c>
      <c r="BM71" s="15">
        <f>IF(BL71="",0,VLOOKUP(BL71,Pointage[#All],2,FALSE)*BM$51)</f>
        <v>0</v>
      </c>
      <c r="BN71" s="24"/>
      <c r="BO71" s="15" t="str">
        <f t="shared" si="184"/>
        <v/>
      </c>
      <c r="BP71" s="15">
        <f>IF(BO71="",0,VLOOKUP(BO71,Pointage[#All],2,FALSE)*BP$51)</f>
        <v>0</v>
      </c>
      <c r="BQ71" s="24"/>
      <c r="BR71" s="15" t="str">
        <f t="shared" si="185"/>
        <v/>
      </c>
      <c r="BS71" s="15">
        <f>IF(BR71="",0,VLOOKUP(BR71,Pointage[#All],2,FALSE)*BS$51)</f>
        <v>0</v>
      </c>
      <c r="BT71" s="16">
        <f t="shared" si="200"/>
        <v>0</v>
      </c>
      <c r="BU71" s="20"/>
      <c r="BV71" s="15" t="str">
        <f t="shared" si="187"/>
        <v/>
      </c>
      <c r="BW71" s="15">
        <f>IF(BV71="",0,VLOOKUP(BV71,Pointage[#All],2,FALSE)*BW$51)</f>
        <v>0</v>
      </c>
      <c r="BX71" s="24"/>
      <c r="BY71" s="15" t="str">
        <f t="shared" si="188"/>
        <v/>
      </c>
      <c r="BZ71" s="15">
        <f>IF(BY71="",0,VLOOKUP(BY71,Pointage[#All],2,FALSE)*BZ$51)</f>
        <v>0</v>
      </c>
      <c r="CA71" s="24"/>
      <c r="CB71" s="15" t="str">
        <f t="shared" si="189"/>
        <v/>
      </c>
      <c r="CC71" s="15">
        <f>IF(CB71="",0,VLOOKUP(CB71,Pointage[#All],2,FALSE)*CC$51)</f>
        <v>0</v>
      </c>
      <c r="CD71" s="24"/>
      <c r="CE71" s="15" t="str">
        <f t="shared" si="190"/>
        <v/>
      </c>
      <c r="CF71" s="15">
        <f>IF(CE71="",0,VLOOKUP(CE71,Pointage[#All],2,FALSE)*CF$51)</f>
        <v>0</v>
      </c>
      <c r="CG71" s="16">
        <f t="shared" si="201"/>
        <v>0</v>
      </c>
      <c r="CH71" s="17">
        <f t="shared" si="202"/>
        <v>0</v>
      </c>
      <c r="CI71" s="36"/>
      <c r="CJ71" s="52">
        <f t="shared" si="203"/>
        <v>0</v>
      </c>
    </row>
    <row r="72" spans="1:88" x14ac:dyDescent="0.3">
      <c r="A72" s="20"/>
      <c r="B72" s="19"/>
      <c r="C72" s="19"/>
      <c r="D72" s="14">
        <f t="shared" si="194"/>
        <v>0</v>
      </c>
      <c r="E72" s="15" t="str">
        <f t="shared" si="159"/>
        <v/>
      </c>
      <c r="F72" s="15" t="str">
        <f t="shared" si="160"/>
        <v/>
      </c>
      <c r="G72" s="15" t="str">
        <f t="shared" si="195"/>
        <v/>
      </c>
      <c r="H72" s="20"/>
      <c r="I72" s="15" t="str">
        <f t="shared" si="162"/>
        <v/>
      </c>
      <c r="J72" s="15">
        <f>IF(I72="",0,VLOOKUP(I72,Pointage[#All],2,FALSE)*J$51)</f>
        <v>0</v>
      </c>
      <c r="K72" s="24"/>
      <c r="L72" s="15" t="str">
        <f t="shared" si="163"/>
        <v/>
      </c>
      <c r="M72" s="15">
        <f>IF(L72="",0,VLOOKUP(L72,Pointage[#All],2,FALSE)*M$51)</f>
        <v>0</v>
      </c>
      <c r="N72" s="24"/>
      <c r="O72" s="15" t="str">
        <f t="shared" si="164"/>
        <v/>
      </c>
      <c r="P72" s="15">
        <f>IF(O72="",0,VLOOKUP(O72,Pointage[#All],2,FALSE)*P$51)</f>
        <v>0</v>
      </c>
      <c r="Q72" s="24"/>
      <c r="R72" s="15" t="str">
        <f t="shared" si="165"/>
        <v/>
      </c>
      <c r="S72" s="15">
        <f>IF(R72="",0,VLOOKUP(R72,Pointage[#All],2,FALSE)*S$51)</f>
        <v>0</v>
      </c>
      <c r="T72" s="16">
        <f t="shared" si="196"/>
        <v>0</v>
      </c>
      <c r="U72" s="20"/>
      <c r="V72" s="15" t="str">
        <f t="shared" si="167"/>
        <v/>
      </c>
      <c r="W72" s="15">
        <f>IF(V72="",0,VLOOKUP(V72,Pointage[#All],2,FALSE)*W$51)</f>
        <v>0</v>
      </c>
      <c r="X72" s="24"/>
      <c r="Y72" s="15" t="str">
        <f t="shared" si="168"/>
        <v/>
      </c>
      <c r="Z72" s="15">
        <f>IF(Y72="",0,VLOOKUP(Y72,Pointage[#All],2,FALSE)*Z$51)</f>
        <v>0</v>
      </c>
      <c r="AA72" s="24"/>
      <c r="AB72" s="15" t="str">
        <f t="shared" si="169"/>
        <v/>
      </c>
      <c r="AC72" s="15">
        <f>IF(AB72="",0,VLOOKUP(AB72,Pointage[#All],2,FALSE)*AC$51)</f>
        <v>0</v>
      </c>
      <c r="AD72" s="24"/>
      <c r="AE72" s="15" t="str">
        <f t="shared" si="170"/>
        <v/>
      </c>
      <c r="AF72" s="15">
        <f>IF(AE72="",0,VLOOKUP(AE72,Pointage[#All],2,FALSE)*AF$51)</f>
        <v>0</v>
      </c>
      <c r="AG72" s="16">
        <f t="shared" si="197"/>
        <v>0</v>
      </c>
      <c r="AH72" s="20"/>
      <c r="AI72" s="15" t="str">
        <f t="shared" si="172"/>
        <v/>
      </c>
      <c r="AJ72" s="15">
        <f>IF(AI72="",0,VLOOKUP(AI72,Pointage[#All],2,FALSE)*AJ$51)</f>
        <v>0</v>
      </c>
      <c r="AK72" s="24"/>
      <c r="AL72" s="15" t="str">
        <f t="shared" si="173"/>
        <v/>
      </c>
      <c r="AM72" s="15">
        <f>IF(AL72="",0,VLOOKUP(AL72,Pointage[#All],2,FALSE)*AM$51)</f>
        <v>0</v>
      </c>
      <c r="AN72" s="24"/>
      <c r="AO72" s="15" t="str">
        <f t="shared" si="174"/>
        <v/>
      </c>
      <c r="AP72" s="15">
        <f>IF(AO72="",0,VLOOKUP(AO72,Pointage[#All],2,FALSE)*AP$51)</f>
        <v>0</v>
      </c>
      <c r="AQ72" s="24"/>
      <c r="AR72" s="15" t="str">
        <f t="shared" si="175"/>
        <v/>
      </c>
      <c r="AS72" s="15">
        <f>IF(AR72="",0,VLOOKUP(AR72,Pointage[#All],2,FALSE)*AS$51)</f>
        <v>0</v>
      </c>
      <c r="AT72" s="16">
        <f t="shared" si="198"/>
        <v>0</v>
      </c>
      <c r="AU72" s="20"/>
      <c r="AV72" s="15" t="str">
        <f t="shared" si="177"/>
        <v/>
      </c>
      <c r="AW72" s="15">
        <f>IF(AV72="",0,VLOOKUP(AV72,Pointage[#All],2,FALSE)*AW$51)</f>
        <v>0</v>
      </c>
      <c r="AX72" s="24"/>
      <c r="AY72" s="15" t="str">
        <f t="shared" si="178"/>
        <v/>
      </c>
      <c r="AZ72" s="15">
        <f>IF(AY72="",0,VLOOKUP(AY72,Pointage[#All],2,FALSE)*AZ$51)</f>
        <v>0</v>
      </c>
      <c r="BA72" s="24"/>
      <c r="BB72" s="15" t="str">
        <f t="shared" si="179"/>
        <v/>
      </c>
      <c r="BC72" s="15">
        <f>IF(BB72="",0,VLOOKUP(BB72,Pointage[#All],2,FALSE)*BC$51)</f>
        <v>0</v>
      </c>
      <c r="BD72" s="24"/>
      <c r="BE72" s="15" t="str">
        <f t="shared" si="180"/>
        <v/>
      </c>
      <c r="BF72" s="15">
        <f>IF(BE72="",0,VLOOKUP(BE72,Pointage[#All],2,FALSE)*BF$51)</f>
        <v>0</v>
      </c>
      <c r="BG72" s="16">
        <f t="shared" si="199"/>
        <v>0</v>
      </c>
      <c r="BH72" s="20"/>
      <c r="BI72" s="15" t="str">
        <f t="shared" si="182"/>
        <v/>
      </c>
      <c r="BJ72" s="15">
        <f>IF(BI72="",0,VLOOKUP(BI72,Pointage[#All],2,FALSE)*BJ$51)</f>
        <v>0</v>
      </c>
      <c r="BK72" s="24"/>
      <c r="BL72" s="15" t="str">
        <f t="shared" si="183"/>
        <v/>
      </c>
      <c r="BM72" s="15">
        <f>IF(BL72="",0,VLOOKUP(BL72,Pointage[#All],2,FALSE)*BM$51)</f>
        <v>0</v>
      </c>
      <c r="BN72" s="24"/>
      <c r="BO72" s="15" t="str">
        <f t="shared" si="184"/>
        <v/>
      </c>
      <c r="BP72" s="15">
        <f>IF(BO72="",0,VLOOKUP(BO72,Pointage[#All],2,FALSE)*BP$51)</f>
        <v>0</v>
      </c>
      <c r="BQ72" s="24"/>
      <c r="BR72" s="15" t="str">
        <f t="shared" si="185"/>
        <v/>
      </c>
      <c r="BS72" s="15">
        <f>IF(BR72="",0,VLOOKUP(BR72,Pointage[#All],2,FALSE)*BS$51)</f>
        <v>0</v>
      </c>
      <c r="BT72" s="16">
        <f t="shared" si="200"/>
        <v>0</v>
      </c>
      <c r="BU72" s="20"/>
      <c r="BV72" s="15" t="str">
        <f t="shared" si="187"/>
        <v/>
      </c>
      <c r="BW72" s="15">
        <f>IF(BV72="",0,VLOOKUP(BV72,Pointage[#All],2,FALSE)*BW$51)</f>
        <v>0</v>
      </c>
      <c r="BX72" s="24"/>
      <c r="BY72" s="15" t="str">
        <f t="shared" si="188"/>
        <v/>
      </c>
      <c r="BZ72" s="15">
        <f>IF(BY72="",0,VLOOKUP(BY72,Pointage[#All],2,FALSE)*BZ$51)</f>
        <v>0</v>
      </c>
      <c r="CA72" s="24"/>
      <c r="CB72" s="15" t="str">
        <f t="shared" si="189"/>
        <v/>
      </c>
      <c r="CC72" s="15">
        <f>IF(CB72="",0,VLOOKUP(CB72,Pointage[#All],2,FALSE)*CC$51)</f>
        <v>0</v>
      </c>
      <c r="CD72" s="24"/>
      <c r="CE72" s="15" t="str">
        <f t="shared" si="190"/>
        <v/>
      </c>
      <c r="CF72" s="15">
        <f>IF(CE72="",0,VLOOKUP(CE72,Pointage[#All],2,FALSE)*CF$51)</f>
        <v>0</v>
      </c>
      <c r="CG72" s="16">
        <f t="shared" si="201"/>
        <v>0</v>
      </c>
      <c r="CH72" s="17">
        <f t="shared" si="202"/>
        <v>0</v>
      </c>
      <c r="CI72" s="36"/>
      <c r="CJ72" s="52">
        <f t="shared" si="203"/>
        <v>0</v>
      </c>
    </row>
    <row r="73" spans="1:88" x14ac:dyDescent="0.3">
      <c r="A73" s="20"/>
      <c r="B73" s="19"/>
      <c r="C73" s="19"/>
      <c r="D73" s="14">
        <f t="shared" si="194"/>
        <v>0</v>
      </c>
      <c r="E73" s="15" t="str">
        <f t="shared" si="159"/>
        <v/>
      </c>
      <c r="F73" s="15" t="str">
        <f t="shared" si="160"/>
        <v/>
      </c>
      <c r="G73" s="15" t="str">
        <f t="shared" si="195"/>
        <v/>
      </c>
      <c r="H73" s="20"/>
      <c r="I73" s="15" t="str">
        <f t="shared" si="162"/>
        <v/>
      </c>
      <c r="J73" s="15">
        <f>IF(I73="",0,VLOOKUP(I73,Pointage[#All],2,FALSE)*J$51)</f>
        <v>0</v>
      </c>
      <c r="K73" s="24"/>
      <c r="L73" s="15" t="str">
        <f t="shared" si="163"/>
        <v/>
      </c>
      <c r="M73" s="15">
        <f>IF(L73="",0,VLOOKUP(L73,Pointage[#All],2,FALSE)*M$51)</f>
        <v>0</v>
      </c>
      <c r="N73" s="24"/>
      <c r="O73" s="15" t="str">
        <f t="shared" si="164"/>
        <v/>
      </c>
      <c r="P73" s="15">
        <f>IF(O73="",0,VLOOKUP(O73,Pointage[#All],2,FALSE)*P$51)</f>
        <v>0</v>
      </c>
      <c r="Q73" s="24"/>
      <c r="R73" s="15" t="str">
        <f t="shared" si="165"/>
        <v/>
      </c>
      <c r="S73" s="15">
        <f>IF(R73="",0,VLOOKUP(R73,Pointage[#All],2,FALSE)*S$51)</f>
        <v>0</v>
      </c>
      <c r="T73" s="16">
        <f t="shared" si="196"/>
        <v>0</v>
      </c>
      <c r="U73" s="20"/>
      <c r="V73" s="15" t="str">
        <f t="shared" si="167"/>
        <v/>
      </c>
      <c r="W73" s="15">
        <f>IF(V73="",0,VLOOKUP(V73,Pointage[#All],2,FALSE)*W$51)</f>
        <v>0</v>
      </c>
      <c r="X73" s="24"/>
      <c r="Y73" s="15" t="str">
        <f t="shared" si="168"/>
        <v/>
      </c>
      <c r="Z73" s="15">
        <f>IF(Y73="",0,VLOOKUP(Y73,Pointage[#All],2,FALSE)*Z$51)</f>
        <v>0</v>
      </c>
      <c r="AA73" s="24"/>
      <c r="AB73" s="15" t="str">
        <f t="shared" si="169"/>
        <v/>
      </c>
      <c r="AC73" s="15">
        <f>IF(AB73="",0,VLOOKUP(AB73,Pointage[#All],2,FALSE)*AC$51)</f>
        <v>0</v>
      </c>
      <c r="AD73" s="24"/>
      <c r="AE73" s="15" t="str">
        <f t="shared" si="170"/>
        <v/>
      </c>
      <c r="AF73" s="15">
        <f>IF(AE73="",0,VLOOKUP(AE73,Pointage[#All],2,FALSE)*AF$51)</f>
        <v>0</v>
      </c>
      <c r="AG73" s="16">
        <f t="shared" si="197"/>
        <v>0</v>
      </c>
      <c r="AH73" s="20"/>
      <c r="AI73" s="15" t="str">
        <f t="shared" si="172"/>
        <v/>
      </c>
      <c r="AJ73" s="15">
        <f>IF(AI73="",0,VLOOKUP(AI73,Pointage[#All],2,FALSE)*AJ$51)</f>
        <v>0</v>
      </c>
      <c r="AK73" s="24"/>
      <c r="AL73" s="15" t="str">
        <f t="shared" si="173"/>
        <v/>
      </c>
      <c r="AM73" s="15">
        <f>IF(AL73="",0,VLOOKUP(AL73,Pointage[#All],2,FALSE)*AM$51)</f>
        <v>0</v>
      </c>
      <c r="AN73" s="24"/>
      <c r="AO73" s="15" t="str">
        <f t="shared" si="174"/>
        <v/>
      </c>
      <c r="AP73" s="15">
        <f>IF(AO73="",0,VLOOKUP(AO73,Pointage[#All],2,FALSE)*AP$51)</f>
        <v>0</v>
      </c>
      <c r="AQ73" s="24"/>
      <c r="AR73" s="15" t="str">
        <f t="shared" si="175"/>
        <v/>
      </c>
      <c r="AS73" s="15">
        <f>IF(AR73="",0,VLOOKUP(AR73,Pointage[#All],2,FALSE)*AS$51)</f>
        <v>0</v>
      </c>
      <c r="AT73" s="16">
        <f t="shared" si="198"/>
        <v>0</v>
      </c>
      <c r="AU73" s="20"/>
      <c r="AV73" s="15" t="str">
        <f t="shared" si="177"/>
        <v/>
      </c>
      <c r="AW73" s="15">
        <f>IF(AV73="",0,VLOOKUP(AV73,Pointage[#All],2,FALSE)*AW$51)</f>
        <v>0</v>
      </c>
      <c r="AX73" s="24"/>
      <c r="AY73" s="15" t="str">
        <f t="shared" si="178"/>
        <v/>
      </c>
      <c r="AZ73" s="15">
        <f>IF(AY73="",0,VLOOKUP(AY73,Pointage[#All],2,FALSE)*AZ$51)</f>
        <v>0</v>
      </c>
      <c r="BA73" s="24"/>
      <c r="BB73" s="15" t="str">
        <f t="shared" si="179"/>
        <v/>
      </c>
      <c r="BC73" s="15">
        <f>IF(BB73="",0,VLOOKUP(BB73,Pointage[#All],2,FALSE)*BC$51)</f>
        <v>0</v>
      </c>
      <c r="BD73" s="24"/>
      <c r="BE73" s="15" t="str">
        <f t="shared" si="180"/>
        <v/>
      </c>
      <c r="BF73" s="15">
        <f>IF(BE73="",0,VLOOKUP(BE73,Pointage[#All],2,FALSE)*BF$51)</f>
        <v>0</v>
      </c>
      <c r="BG73" s="16">
        <f t="shared" si="199"/>
        <v>0</v>
      </c>
      <c r="BH73" s="20"/>
      <c r="BI73" s="15" t="str">
        <f t="shared" si="182"/>
        <v/>
      </c>
      <c r="BJ73" s="15">
        <f>IF(BI73="",0,VLOOKUP(BI73,Pointage[#All],2,FALSE)*BJ$51)</f>
        <v>0</v>
      </c>
      <c r="BK73" s="24"/>
      <c r="BL73" s="15" t="str">
        <f t="shared" si="183"/>
        <v/>
      </c>
      <c r="BM73" s="15">
        <f>IF(BL73="",0,VLOOKUP(BL73,Pointage[#All],2,FALSE)*BM$51)</f>
        <v>0</v>
      </c>
      <c r="BN73" s="24"/>
      <c r="BO73" s="15" t="str">
        <f t="shared" si="184"/>
        <v/>
      </c>
      <c r="BP73" s="15">
        <f>IF(BO73="",0,VLOOKUP(BO73,Pointage[#All],2,FALSE)*BP$51)</f>
        <v>0</v>
      </c>
      <c r="BQ73" s="24"/>
      <c r="BR73" s="15" t="str">
        <f t="shared" si="185"/>
        <v/>
      </c>
      <c r="BS73" s="15">
        <f>IF(BR73="",0,VLOOKUP(BR73,Pointage[#All],2,FALSE)*BS$51)</f>
        <v>0</v>
      </c>
      <c r="BT73" s="16">
        <f t="shared" si="200"/>
        <v>0</v>
      </c>
      <c r="BU73" s="20"/>
      <c r="BV73" s="15" t="str">
        <f t="shared" si="187"/>
        <v/>
      </c>
      <c r="BW73" s="15">
        <f>IF(BV73="",0,VLOOKUP(BV73,Pointage[#All],2,FALSE)*BW$51)</f>
        <v>0</v>
      </c>
      <c r="BX73" s="24"/>
      <c r="BY73" s="15" t="str">
        <f t="shared" si="188"/>
        <v/>
      </c>
      <c r="BZ73" s="15">
        <f>IF(BY73="",0,VLOOKUP(BY73,Pointage[#All],2,FALSE)*BZ$51)</f>
        <v>0</v>
      </c>
      <c r="CA73" s="24"/>
      <c r="CB73" s="15" t="str">
        <f t="shared" si="189"/>
        <v/>
      </c>
      <c r="CC73" s="15">
        <f>IF(CB73="",0,VLOOKUP(CB73,Pointage[#All],2,FALSE)*CC$51)</f>
        <v>0</v>
      </c>
      <c r="CD73" s="24"/>
      <c r="CE73" s="15" t="str">
        <f t="shared" si="190"/>
        <v/>
      </c>
      <c r="CF73" s="15">
        <f>IF(CE73="",0,VLOOKUP(CE73,Pointage[#All],2,FALSE)*CF$51)</f>
        <v>0</v>
      </c>
      <c r="CG73" s="16">
        <f t="shared" si="201"/>
        <v>0</v>
      </c>
      <c r="CH73" s="17">
        <f t="shared" si="202"/>
        <v>0</v>
      </c>
      <c r="CI73" s="36"/>
      <c r="CJ73" s="52">
        <f t="shared" si="203"/>
        <v>0</v>
      </c>
    </row>
    <row r="74" spans="1:88" x14ac:dyDescent="0.3">
      <c r="A74" s="20"/>
      <c r="B74" s="19"/>
      <c r="C74" s="19"/>
      <c r="D74" s="14">
        <f t="shared" si="194"/>
        <v>0</v>
      </c>
      <c r="E74" s="15" t="str">
        <f t="shared" si="159"/>
        <v/>
      </c>
      <c r="F74" s="15" t="str">
        <f t="shared" si="160"/>
        <v/>
      </c>
      <c r="G74" s="15" t="str">
        <f t="shared" si="195"/>
        <v/>
      </c>
      <c r="H74" s="20"/>
      <c r="I74" s="15" t="str">
        <f t="shared" si="162"/>
        <v/>
      </c>
      <c r="J74" s="15">
        <f>IF(I74="",0,VLOOKUP(I74,Pointage[#All],2,FALSE)*J$51)</f>
        <v>0</v>
      </c>
      <c r="K74" s="24"/>
      <c r="L74" s="15" t="str">
        <f t="shared" si="163"/>
        <v/>
      </c>
      <c r="M74" s="15">
        <f>IF(L74="",0,VLOOKUP(L74,Pointage[#All],2,FALSE)*M$51)</f>
        <v>0</v>
      </c>
      <c r="N74" s="24"/>
      <c r="O74" s="15" t="str">
        <f t="shared" si="164"/>
        <v/>
      </c>
      <c r="P74" s="15">
        <f>IF(O74="",0,VLOOKUP(O74,Pointage[#All],2,FALSE)*P$51)</f>
        <v>0</v>
      </c>
      <c r="Q74" s="24"/>
      <c r="R74" s="15" t="str">
        <f t="shared" si="165"/>
        <v/>
      </c>
      <c r="S74" s="15">
        <f>IF(R74="",0,VLOOKUP(R74,Pointage[#All],2,FALSE)*S$51)</f>
        <v>0</v>
      </c>
      <c r="T74" s="16">
        <f t="shared" si="196"/>
        <v>0</v>
      </c>
      <c r="U74" s="20"/>
      <c r="V74" s="15" t="str">
        <f t="shared" si="167"/>
        <v/>
      </c>
      <c r="W74" s="15">
        <f>IF(V74="",0,VLOOKUP(V74,Pointage[#All],2,FALSE)*W$51)</f>
        <v>0</v>
      </c>
      <c r="X74" s="24"/>
      <c r="Y74" s="15" t="str">
        <f t="shared" si="168"/>
        <v/>
      </c>
      <c r="Z74" s="15">
        <f>IF(Y74="",0,VLOOKUP(Y74,Pointage[#All],2,FALSE)*Z$51)</f>
        <v>0</v>
      </c>
      <c r="AA74" s="24"/>
      <c r="AB74" s="15" t="str">
        <f t="shared" si="169"/>
        <v/>
      </c>
      <c r="AC74" s="15">
        <f>IF(AB74="",0,VLOOKUP(AB74,Pointage[#All],2,FALSE)*AC$51)</f>
        <v>0</v>
      </c>
      <c r="AD74" s="24"/>
      <c r="AE74" s="15" t="str">
        <f t="shared" si="170"/>
        <v/>
      </c>
      <c r="AF74" s="15">
        <f>IF(AE74="",0,VLOOKUP(AE74,Pointage[#All],2,FALSE)*AF$51)</f>
        <v>0</v>
      </c>
      <c r="AG74" s="16">
        <f t="shared" si="197"/>
        <v>0</v>
      </c>
      <c r="AH74" s="20"/>
      <c r="AI74" s="15" t="str">
        <f t="shared" si="172"/>
        <v/>
      </c>
      <c r="AJ74" s="15">
        <f>IF(AI74="",0,VLOOKUP(AI74,Pointage[#All],2,FALSE)*AJ$51)</f>
        <v>0</v>
      </c>
      <c r="AK74" s="24"/>
      <c r="AL74" s="15" t="str">
        <f t="shared" si="173"/>
        <v/>
      </c>
      <c r="AM74" s="15">
        <f>IF(AL74="",0,VLOOKUP(AL74,Pointage[#All],2,FALSE)*AM$51)</f>
        <v>0</v>
      </c>
      <c r="AN74" s="24"/>
      <c r="AO74" s="15" t="str">
        <f t="shared" si="174"/>
        <v/>
      </c>
      <c r="AP74" s="15">
        <f>IF(AO74="",0,VLOOKUP(AO74,Pointage[#All],2,FALSE)*AP$51)</f>
        <v>0</v>
      </c>
      <c r="AQ74" s="24"/>
      <c r="AR74" s="15" t="str">
        <f t="shared" si="175"/>
        <v/>
      </c>
      <c r="AS74" s="15">
        <f>IF(AR74="",0,VLOOKUP(AR74,Pointage[#All],2,FALSE)*AS$51)</f>
        <v>0</v>
      </c>
      <c r="AT74" s="16">
        <f t="shared" si="198"/>
        <v>0</v>
      </c>
      <c r="AU74" s="20"/>
      <c r="AV74" s="15" t="str">
        <f t="shared" si="177"/>
        <v/>
      </c>
      <c r="AW74" s="15">
        <f>IF(AV74="",0,VLOOKUP(AV74,Pointage[#All],2,FALSE)*AW$51)</f>
        <v>0</v>
      </c>
      <c r="AX74" s="24"/>
      <c r="AY74" s="15" t="str">
        <f t="shared" si="178"/>
        <v/>
      </c>
      <c r="AZ74" s="15">
        <f>IF(AY74="",0,VLOOKUP(AY74,Pointage[#All],2,FALSE)*AZ$51)</f>
        <v>0</v>
      </c>
      <c r="BA74" s="24"/>
      <c r="BB74" s="15" t="str">
        <f t="shared" si="179"/>
        <v/>
      </c>
      <c r="BC74" s="15">
        <f>IF(BB74="",0,VLOOKUP(BB74,Pointage[#All],2,FALSE)*BC$51)</f>
        <v>0</v>
      </c>
      <c r="BD74" s="24"/>
      <c r="BE74" s="15" t="str">
        <f t="shared" si="180"/>
        <v/>
      </c>
      <c r="BF74" s="15">
        <f>IF(BE74="",0,VLOOKUP(BE74,Pointage[#All],2,FALSE)*BF$51)</f>
        <v>0</v>
      </c>
      <c r="BG74" s="16">
        <f t="shared" si="199"/>
        <v>0</v>
      </c>
      <c r="BH74" s="20"/>
      <c r="BI74" s="15" t="str">
        <f t="shared" si="182"/>
        <v/>
      </c>
      <c r="BJ74" s="15">
        <f>IF(BI74="",0,VLOOKUP(BI74,Pointage[#All],2,FALSE)*BJ$51)</f>
        <v>0</v>
      </c>
      <c r="BK74" s="24"/>
      <c r="BL74" s="15" t="str">
        <f t="shared" si="183"/>
        <v/>
      </c>
      <c r="BM74" s="15">
        <f>IF(BL74="",0,VLOOKUP(BL74,Pointage[#All],2,FALSE)*BM$51)</f>
        <v>0</v>
      </c>
      <c r="BN74" s="24"/>
      <c r="BO74" s="15" t="str">
        <f t="shared" si="184"/>
        <v/>
      </c>
      <c r="BP74" s="15">
        <f>IF(BO74="",0,VLOOKUP(BO74,Pointage[#All],2,FALSE)*BP$51)</f>
        <v>0</v>
      </c>
      <c r="BQ74" s="24"/>
      <c r="BR74" s="15" t="str">
        <f t="shared" si="185"/>
        <v/>
      </c>
      <c r="BS74" s="15">
        <f>IF(BR74="",0,VLOOKUP(BR74,Pointage[#All],2,FALSE)*BS$51)</f>
        <v>0</v>
      </c>
      <c r="BT74" s="16">
        <f t="shared" si="200"/>
        <v>0</v>
      </c>
      <c r="BU74" s="20"/>
      <c r="BV74" s="15" t="str">
        <f t="shared" si="187"/>
        <v/>
      </c>
      <c r="BW74" s="15">
        <f>IF(BV74="",0,VLOOKUP(BV74,Pointage[#All],2,FALSE)*BW$51)</f>
        <v>0</v>
      </c>
      <c r="BX74" s="24"/>
      <c r="BY74" s="15" t="str">
        <f t="shared" si="188"/>
        <v/>
      </c>
      <c r="BZ74" s="15">
        <f>IF(BY74="",0,VLOOKUP(BY74,Pointage[#All],2,FALSE)*BZ$51)</f>
        <v>0</v>
      </c>
      <c r="CA74" s="24"/>
      <c r="CB74" s="15" t="str">
        <f t="shared" si="189"/>
        <v/>
      </c>
      <c r="CC74" s="15">
        <f>IF(CB74="",0,VLOOKUP(CB74,Pointage[#All],2,FALSE)*CC$51)</f>
        <v>0</v>
      </c>
      <c r="CD74" s="24"/>
      <c r="CE74" s="15" t="str">
        <f t="shared" si="190"/>
        <v/>
      </c>
      <c r="CF74" s="15">
        <f>IF(CE74="",0,VLOOKUP(CE74,Pointage[#All],2,FALSE)*CF$51)</f>
        <v>0</v>
      </c>
      <c r="CG74" s="16">
        <f t="shared" si="201"/>
        <v>0</v>
      </c>
      <c r="CH74" s="17">
        <f t="shared" si="202"/>
        <v>0</v>
      </c>
      <c r="CI74" s="36"/>
      <c r="CJ74" s="52">
        <f t="shared" si="203"/>
        <v>0</v>
      </c>
    </row>
    <row r="75" spans="1:88" x14ac:dyDescent="0.3">
      <c r="A75" s="20"/>
      <c r="B75" s="19"/>
      <c r="C75" s="19"/>
      <c r="D75" s="14">
        <f t="shared" si="194"/>
        <v>0</v>
      </c>
      <c r="E75" s="15" t="str">
        <f t="shared" si="159"/>
        <v/>
      </c>
      <c r="F75" s="15" t="str">
        <f t="shared" si="160"/>
        <v/>
      </c>
      <c r="G75" s="15" t="str">
        <f t="shared" si="195"/>
        <v/>
      </c>
      <c r="H75" s="20"/>
      <c r="I75" s="15" t="str">
        <f t="shared" si="162"/>
        <v/>
      </c>
      <c r="J75" s="15">
        <f>IF(I75="",0,VLOOKUP(I75,Pointage[#All],2,FALSE)*J$51)</f>
        <v>0</v>
      </c>
      <c r="K75" s="24"/>
      <c r="L75" s="15" t="str">
        <f t="shared" si="163"/>
        <v/>
      </c>
      <c r="M75" s="15">
        <f>IF(L75="",0,VLOOKUP(L75,Pointage[#All],2,FALSE)*M$51)</f>
        <v>0</v>
      </c>
      <c r="N75" s="24"/>
      <c r="O75" s="15" t="str">
        <f t="shared" si="164"/>
        <v/>
      </c>
      <c r="P75" s="15">
        <f>IF(O75="",0,VLOOKUP(O75,Pointage[#All],2,FALSE)*P$51)</f>
        <v>0</v>
      </c>
      <c r="Q75" s="24"/>
      <c r="R75" s="15" t="str">
        <f t="shared" si="165"/>
        <v/>
      </c>
      <c r="S75" s="15">
        <f>IF(R75="",0,VLOOKUP(R75,Pointage[#All],2,FALSE)*S$51)</f>
        <v>0</v>
      </c>
      <c r="T75" s="16">
        <f t="shared" si="196"/>
        <v>0</v>
      </c>
      <c r="U75" s="20"/>
      <c r="V75" s="15" t="str">
        <f t="shared" si="167"/>
        <v/>
      </c>
      <c r="W75" s="15">
        <f>IF(V75="",0,VLOOKUP(V75,Pointage[#All],2,FALSE)*W$51)</f>
        <v>0</v>
      </c>
      <c r="X75" s="24"/>
      <c r="Y75" s="15" t="str">
        <f t="shared" si="168"/>
        <v/>
      </c>
      <c r="Z75" s="15">
        <f>IF(Y75="",0,VLOOKUP(Y75,Pointage[#All],2,FALSE)*Z$51)</f>
        <v>0</v>
      </c>
      <c r="AA75" s="24"/>
      <c r="AB75" s="15" t="str">
        <f t="shared" si="169"/>
        <v/>
      </c>
      <c r="AC75" s="15">
        <f>IF(AB75="",0,VLOOKUP(AB75,Pointage[#All],2,FALSE)*AC$51)</f>
        <v>0</v>
      </c>
      <c r="AD75" s="24"/>
      <c r="AE75" s="15" t="str">
        <f t="shared" si="170"/>
        <v/>
      </c>
      <c r="AF75" s="15">
        <f>IF(AE75="",0,VLOOKUP(AE75,Pointage[#All],2,FALSE)*AF$51)</f>
        <v>0</v>
      </c>
      <c r="AG75" s="16">
        <f t="shared" si="197"/>
        <v>0</v>
      </c>
      <c r="AH75" s="20"/>
      <c r="AI75" s="15" t="str">
        <f t="shared" si="172"/>
        <v/>
      </c>
      <c r="AJ75" s="15">
        <f>IF(AI75="",0,VLOOKUP(AI75,Pointage[#All],2,FALSE)*AJ$51)</f>
        <v>0</v>
      </c>
      <c r="AK75" s="24"/>
      <c r="AL75" s="15" t="str">
        <f t="shared" si="173"/>
        <v/>
      </c>
      <c r="AM75" s="15">
        <f>IF(AL75="",0,VLOOKUP(AL75,Pointage[#All],2,FALSE)*AM$51)</f>
        <v>0</v>
      </c>
      <c r="AN75" s="24"/>
      <c r="AO75" s="15" t="str">
        <f t="shared" si="174"/>
        <v/>
      </c>
      <c r="AP75" s="15">
        <f>IF(AO75="",0,VLOOKUP(AO75,Pointage[#All],2,FALSE)*AP$51)</f>
        <v>0</v>
      </c>
      <c r="AQ75" s="24"/>
      <c r="AR75" s="15" t="str">
        <f t="shared" si="175"/>
        <v/>
      </c>
      <c r="AS75" s="15">
        <f>IF(AR75="",0,VLOOKUP(AR75,Pointage[#All],2,FALSE)*AS$51)</f>
        <v>0</v>
      </c>
      <c r="AT75" s="16">
        <f t="shared" si="198"/>
        <v>0</v>
      </c>
      <c r="AU75" s="20"/>
      <c r="AV75" s="15" t="str">
        <f t="shared" si="177"/>
        <v/>
      </c>
      <c r="AW75" s="15">
        <f>IF(AV75="",0,VLOOKUP(AV75,Pointage[#All],2,FALSE)*AW$51)</f>
        <v>0</v>
      </c>
      <c r="AX75" s="24"/>
      <c r="AY75" s="15" t="str">
        <f t="shared" si="178"/>
        <v/>
      </c>
      <c r="AZ75" s="15">
        <f>IF(AY75="",0,VLOOKUP(AY75,Pointage[#All],2,FALSE)*AZ$51)</f>
        <v>0</v>
      </c>
      <c r="BA75" s="24"/>
      <c r="BB75" s="15" t="str">
        <f t="shared" si="179"/>
        <v/>
      </c>
      <c r="BC75" s="15">
        <f>IF(BB75="",0,VLOOKUP(BB75,Pointage[#All],2,FALSE)*BC$51)</f>
        <v>0</v>
      </c>
      <c r="BD75" s="24"/>
      <c r="BE75" s="15" t="str">
        <f t="shared" si="180"/>
        <v/>
      </c>
      <c r="BF75" s="15">
        <f>IF(BE75="",0,VLOOKUP(BE75,Pointage[#All],2,FALSE)*BF$51)</f>
        <v>0</v>
      </c>
      <c r="BG75" s="16">
        <f t="shared" si="199"/>
        <v>0</v>
      </c>
      <c r="BH75" s="20"/>
      <c r="BI75" s="15" t="str">
        <f t="shared" si="182"/>
        <v/>
      </c>
      <c r="BJ75" s="15">
        <f>IF(BI75="",0,VLOOKUP(BI75,Pointage[#All],2,FALSE)*BJ$51)</f>
        <v>0</v>
      </c>
      <c r="BK75" s="24"/>
      <c r="BL75" s="15" t="str">
        <f t="shared" si="183"/>
        <v/>
      </c>
      <c r="BM75" s="15">
        <f>IF(BL75="",0,VLOOKUP(BL75,Pointage[#All],2,FALSE)*BM$51)</f>
        <v>0</v>
      </c>
      <c r="BN75" s="24"/>
      <c r="BO75" s="15" t="str">
        <f t="shared" si="184"/>
        <v/>
      </c>
      <c r="BP75" s="15">
        <f>IF(BO75="",0,VLOOKUP(BO75,Pointage[#All],2,FALSE)*BP$51)</f>
        <v>0</v>
      </c>
      <c r="BQ75" s="24"/>
      <c r="BR75" s="15" t="str">
        <f t="shared" si="185"/>
        <v/>
      </c>
      <c r="BS75" s="15">
        <f>IF(BR75="",0,VLOOKUP(BR75,Pointage[#All],2,FALSE)*BS$51)</f>
        <v>0</v>
      </c>
      <c r="BT75" s="16">
        <f t="shared" si="200"/>
        <v>0</v>
      </c>
      <c r="BU75" s="20"/>
      <c r="BV75" s="15" t="str">
        <f t="shared" si="187"/>
        <v/>
      </c>
      <c r="BW75" s="15">
        <f>IF(BV75="",0,VLOOKUP(BV75,Pointage[#All],2,FALSE)*BW$51)</f>
        <v>0</v>
      </c>
      <c r="BX75" s="24"/>
      <c r="BY75" s="15" t="str">
        <f t="shared" si="188"/>
        <v/>
      </c>
      <c r="BZ75" s="15">
        <f>IF(BY75="",0,VLOOKUP(BY75,Pointage[#All],2,FALSE)*BZ$51)</f>
        <v>0</v>
      </c>
      <c r="CA75" s="24"/>
      <c r="CB75" s="15" t="str">
        <f t="shared" si="189"/>
        <v/>
      </c>
      <c r="CC75" s="15">
        <f>IF(CB75="",0,VLOOKUP(CB75,Pointage[#All],2,FALSE)*CC$51)</f>
        <v>0</v>
      </c>
      <c r="CD75" s="24"/>
      <c r="CE75" s="15" t="str">
        <f t="shared" si="190"/>
        <v/>
      </c>
      <c r="CF75" s="15">
        <f>IF(CE75="",0,VLOOKUP(CE75,Pointage[#All],2,FALSE)*CF$51)</f>
        <v>0</v>
      </c>
      <c r="CG75" s="16">
        <f t="shared" si="201"/>
        <v>0</v>
      </c>
      <c r="CH75" s="17">
        <f t="shared" si="202"/>
        <v>0</v>
      </c>
      <c r="CI75" s="36"/>
      <c r="CJ75" s="52">
        <f t="shared" si="203"/>
        <v>0</v>
      </c>
    </row>
    <row r="76" spans="1:88" x14ac:dyDescent="0.3">
      <c r="A76" s="20"/>
      <c r="B76" s="19"/>
      <c r="C76" s="19"/>
      <c r="D76" s="14">
        <f t="shared" si="194"/>
        <v>0</v>
      </c>
      <c r="E76" s="15" t="str">
        <f t="shared" si="159"/>
        <v/>
      </c>
      <c r="F76" s="15" t="str">
        <f t="shared" si="160"/>
        <v/>
      </c>
      <c r="G76" s="15" t="str">
        <f t="shared" si="195"/>
        <v/>
      </c>
      <c r="H76" s="20"/>
      <c r="I76" s="15" t="str">
        <f t="shared" si="162"/>
        <v/>
      </c>
      <c r="J76" s="15">
        <f>IF(I76="",0,VLOOKUP(I76,Pointage[#All],2,FALSE)*J$51)</f>
        <v>0</v>
      </c>
      <c r="K76" s="24"/>
      <c r="L76" s="15" t="str">
        <f t="shared" si="163"/>
        <v/>
      </c>
      <c r="M76" s="15">
        <f>IF(L76="",0,VLOOKUP(L76,Pointage[#All],2,FALSE)*M$51)</f>
        <v>0</v>
      </c>
      <c r="N76" s="24"/>
      <c r="O76" s="15" t="str">
        <f t="shared" si="164"/>
        <v/>
      </c>
      <c r="P76" s="15">
        <f>IF(O76="",0,VLOOKUP(O76,Pointage[#All],2,FALSE)*P$51)</f>
        <v>0</v>
      </c>
      <c r="Q76" s="24"/>
      <c r="R76" s="15" t="str">
        <f t="shared" si="165"/>
        <v/>
      </c>
      <c r="S76" s="15">
        <f>IF(R76="",0,VLOOKUP(R76,Pointage[#All],2,FALSE)*S$51)</f>
        <v>0</v>
      </c>
      <c r="T76" s="16">
        <f t="shared" si="196"/>
        <v>0</v>
      </c>
      <c r="U76" s="20"/>
      <c r="V76" s="15" t="str">
        <f t="shared" si="167"/>
        <v/>
      </c>
      <c r="W76" s="15">
        <f>IF(V76="",0,VLOOKUP(V76,Pointage[#All],2,FALSE)*W$51)</f>
        <v>0</v>
      </c>
      <c r="X76" s="24"/>
      <c r="Y76" s="15" t="str">
        <f t="shared" si="168"/>
        <v/>
      </c>
      <c r="Z76" s="15">
        <f>IF(Y76="",0,VLOOKUP(Y76,Pointage[#All],2,FALSE)*Z$51)</f>
        <v>0</v>
      </c>
      <c r="AA76" s="24"/>
      <c r="AB76" s="15" t="str">
        <f t="shared" si="169"/>
        <v/>
      </c>
      <c r="AC76" s="15">
        <f>IF(AB76="",0,VLOOKUP(AB76,Pointage[#All],2,FALSE)*AC$51)</f>
        <v>0</v>
      </c>
      <c r="AD76" s="24"/>
      <c r="AE76" s="15" t="str">
        <f t="shared" si="170"/>
        <v/>
      </c>
      <c r="AF76" s="15">
        <f>IF(AE76="",0,VLOOKUP(AE76,Pointage[#All],2,FALSE)*AF$51)</f>
        <v>0</v>
      </c>
      <c r="AG76" s="16">
        <f t="shared" si="197"/>
        <v>0</v>
      </c>
      <c r="AH76" s="20"/>
      <c r="AI76" s="15" t="str">
        <f t="shared" si="172"/>
        <v/>
      </c>
      <c r="AJ76" s="15">
        <f>IF(AI76="",0,VLOOKUP(AI76,Pointage[#All],2,FALSE)*AJ$51)</f>
        <v>0</v>
      </c>
      <c r="AK76" s="24"/>
      <c r="AL76" s="15" t="str">
        <f t="shared" si="173"/>
        <v/>
      </c>
      <c r="AM76" s="15">
        <f>IF(AL76="",0,VLOOKUP(AL76,Pointage[#All],2,FALSE)*AM$51)</f>
        <v>0</v>
      </c>
      <c r="AN76" s="24"/>
      <c r="AO76" s="15" t="str">
        <f t="shared" si="174"/>
        <v/>
      </c>
      <c r="AP76" s="15">
        <f>IF(AO76="",0,VLOOKUP(AO76,Pointage[#All],2,FALSE)*AP$51)</f>
        <v>0</v>
      </c>
      <c r="AQ76" s="24"/>
      <c r="AR76" s="15" t="str">
        <f t="shared" si="175"/>
        <v/>
      </c>
      <c r="AS76" s="15">
        <f>IF(AR76="",0,VLOOKUP(AR76,Pointage[#All],2,FALSE)*AS$51)</f>
        <v>0</v>
      </c>
      <c r="AT76" s="16">
        <f t="shared" si="198"/>
        <v>0</v>
      </c>
      <c r="AU76" s="20"/>
      <c r="AV76" s="15" t="str">
        <f t="shared" si="177"/>
        <v/>
      </c>
      <c r="AW76" s="15">
        <f>IF(AV76="",0,VLOOKUP(AV76,Pointage[#All],2,FALSE)*AW$51)</f>
        <v>0</v>
      </c>
      <c r="AX76" s="24"/>
      <c r="AY76" s="15" t="str">
        <f t="shared" si="178"/>
        <v/>
      </c>
      <c r="AZ76" s="15">
        <f>IF(AY76="",0,VLOOKUP(AY76,Pointage[#All],2,FALSE)*AZ$51)</f>
        <v>0</v>
      </c>
      <c r="BA76" s="24"/>
      <c r="BB76" s="15" t="str">
        <f t="shared" si="179"/>
        <v/>
      </c>
      <c r="BC76" s="15">
        <f>IF(BB76="",0,VLOOKUP(BB76,Pointage[#All],2,FALSE)*BC$51)</f>
        <v>0</v>
      </c>
      <c r="BD76" s="24"/>
      <c r="BE76" s="15" t="str">
        <f t="shared" si="180"/>
        <v/>
      </c>
      <c r="BF76" s="15">
        <f>IF(BE76="",0,VLOOKUP(BE76,Pointage[#All],2,FALSE)*BF$51)</f>
        <v>0</v>
      </c>
      <c r="BG76" s="16">
        <f t="shared" si="199"/>
        <v>0</v>
      </c>
      <c r="BH76" s="20"/>
      <c r="BI76" s="15" t="str">
        <f t="shared" si="182"/>
        <v/>
      </c>
      <c r="BJ76" s="15">
        <f>IF(BI76="",0,VLOOKUP(BI76,Pointage[#All],2,FALSE)*BJ$51)</f>
        <v>0</v>
      </c>
      <c r="BK76" s="24"/>
      <c r="BL76" s="15" t="str">
        <f t="shared" si="183"/>
        <v/>
      </c>
      <c r="BM76" s="15">
        <f>IF(BL76="",0,VLOOKUP(BL76,Pointage[#All],2,FALSE)*BM$51)</f>
        <v>0</v>
      </c>
      <c r="BN76" s="24"/>
      <c r="BO76" s="15" t="str">
        <f t="shared" si="184"/>
        <v/>
      </c>
      <c r="BP76" s="15">
        <f>IF(BO76="",0,VLOOKUP(BO76,Pointage[#All],2,FALSE)*BP$51)</f>
        <v>0</v>
      </c>
      <c r="BQ76" s="24"/>
      <c r="BR76" s="15" t="str">
        <f t="shared" si="185"/>
        <v/>
      </c>
      <c r="BS76" s="15">
        <f>IF(BR76="",0,VLOOKUP(BR76,Pointage[#All],2,FALSE)*BS$51)</f>
        <v>0</v>
      </c>
      <c r="BT76" s="16">
        <f t="shared" si="200"/>
        <v>0</v>
      </c>
      <c r="BU76" s="20"/>
      <c r="BV76" s="15" t="str">
        <f t="shared" si="187"/>
        <v/>
      </c>
      <c r="BW76" s="15">
        <f>IF(BV76="",0,VLOOKUP(BV76,Pointage[#All],2,FALSE)*BW$51)</f>
        <v>0</v>
      </c>
      <c r="BX76" s="24"/>
      <c r="BY76" s="15" t="str">
        <f t="shared" si="188"/>
        <v/>
      </c>
      <c r="BZ76" s="15">
        <f>IF(BY76="",0,VLOOKUP(BY76,Pointage[#All],2,FALSE)*BZ$51)</f>
        <v>0</v>
      </c>
      <c r="CA76" s="24"/>
      <c r="CB76" s="15" t="str">
        <f t="shared" si="189"/>
        <v/>
      </c>
      <c r="CC76" s="15">
        <f>IF(CB76="",0,VLOOKUP(CB76,Pointage[#All],2,FALSE)*CC$51)</f>
        <v>0</v>
      </c>
      <c r="CD76" s="24"/>
      <c r="CE76" s="15" t="str">
        <f t="shared" si="190"/>
        <v/>
      </c>
      <c r="CF76" s="15">
        <f>IF(CE76="",0,VLOOKUP(CE76,Pointage[#All],2,FALSE)*CF$51)</f>
        <v>0</v>
      </c>
      <c r="CG76" s="16">
        <f t="shared" si="201"/>
        <v>0</v>
      </c>
      <c r="CH76" s="17">
        <f t="shared" si="202"/>
        <v>0</v>
      </c>
      <c r="CI76" s="36"/>
      <c r="CJ76" s="52">
        <f t="shared" si="203"/>
        <v>0</v>
      </c>
    </row>
    <row r="77" spans="1:88" x14ac:dyDescent="0.3">
      <c r="A77" s="20"/>
      <c r="B77" s="19"/>
      <c r="C77" s="19"/>
      <c r="D77" s="14">
        <f t="shared" si="194"/>
        <v>0</v>
      </c>
      <c r="E77" s="15" t="str">
        <f t="shared" si="159"/>
        <v/>
      </c>
      <c r="F77" s="15" t="str">
        <f t="shared" si="160"/>
        <v/>
      </c>
      <c r="G77" s="15" t="str">
        <f t="shared" si="195"/>
        <v/>
      </c>
      <c r="H77" s="20"/>
      <c r="I77" s="15" t="str">
        <f t="shared" si="162"/>
        <v/>
      </c>
      <c r="J77" s="15">
        <f>IF(I77="",0,VLOOKUP(I77,Pointage[#All],2,FALSE)*J$51)</f>
        <v>0</v>
      </c>
      <c r="K77" s="24"/>
      <c r="L77" s="15" t="str">
        <f t="shared" si="163"/>
        <v/>
      </c>
      <c r="M77" s="15">
        <f>IF(L77="",0,VLOOKUP(L77,Pointage[#All],2,FALSE)*M$51)</f>
        <v>0</v>
      </c>
      <c r="N77" s="24"/>
      <c r="O77" s="15" t="str">
        <f t="shared" si="164"/>
        <v/>
      </c>
      <c r="P77" s="15">
        <f>IF(O77="",0,VLOOKUP(O77,Pointage[#All],2,FALSE)*P$51)</f>
        <v>0</v>
      </c>
      <c r="Q77" s="24"/>
      <c r="R77" s="15" t="str">
        <f t="shared" si="165"/>
        <v/>
      </c>
      <c r="S77" s="15">
        <f>IF(R77="",0,VLOOKUP(R77,Pointage[#All],2,FALSE)*S$51)</f>
        <v>0</v>
      </c>
      <c r="T77" s="16">
        <f t="shared" si="196"/>
        <v>0</v>
      </c>
      <c r="U77" s="20"/>
      <c r="V77" s="15" t="str">
        <f t="shared" si="167"/>
        <v/>
      </c>
      <c r="W77" s="15">
        <f>IF(V77="",0,VLOOKUP(V77,Pointage[#All],2,FALSE)*W$51)</f>
        <v>0</v>
      </c>
      <c r="X77" s="24"/>
      <c r="Y77" s="15" t="str">
        <f t="shared" si="168"/>
        <v/>
      </c>
      <c r="Z77" s="15">
        <f>IF(Y77="",0,VLOOKUP(Y77,Pointage[#All],2,FALSE)*Z$51)</f>
        <v>0</v>
      </c>
      <c r="AA77" s="24"/>
      <c r="AB77" s="15" t="str">
        <f t="shared" si="169"/>
        <v/>
      </c>
      <c r="AC77" s="15">
        <f>IF(AB77="",0,VLOOKUP(AB77,Pointage[#All],2,FALSE)*AC$51)</f>
        <v>0</v>
      </c>
      <c r="AD77" s="24"/>
      <c r="AE77" s="15" t="str">
        <f t="shared" si="170"/>
        <v/>
      </c>
      <c r="AF77" s="15">
        <f>IF(AE77="",0,VLOOKUP(AE77,Pointage[#All],2,FALSE)*AF$51)</f>
        <v>0</v>
      </c>
      <c r="AG77" s="16">
        <f t="shared" si="197"/>
        <v>0</v>
      </c>
      <c r="AH77" s="20"/>
      <c r="AI77" s="15" t="str">
        <f t="shared" si="172"/>
        <v/>
      </c>
      <c r="AJ77" s="15">
        <f>IF(AI77="",0,VLOOKUP(AI77,Pointage[#All],2,FALSE)*AJ$51)</f>
        <v>0</v>
      </c>
      <c r="AK77" s="24"/>
      <c r="AL77" s="15" t="str">
        <f t="shared" si="173"/>
        <v/>
      </c>
      <c r="AM77" s="15">
        <f>IF(AL77="",0,VLOOKUP(AL77,Pointage[#All],2,FALSE)*AM$51)</f>
        <v>0</v>
      </c>
      <c r="AN77" s="24"/>
      <c r="AO77" s="15" t="str">
        <f t="shared" si="174"/>
        <v/>
      </c>
      <c r="AP77" s="15">
        <f>IF(AO77="",0,VLOOKUP(AO77,Pointage[#All],2,FALSE)*AP$51)</f>
        <v>0</v>
      </c>
      <c r="AQ77" s="24"/>
      <c r="AR77" s="15" t="str">
        <f t="shared" si="175"/>
        <v/>
      </c>
      <c r="AS77" s="15">
        <f>IF(AR77="",0,VLOOKUP(AR77,Pointage[#All],2,FALSE)*AS$51)</f>
        <v>0</v>
      </c>
      <c r="AT77" s="16">
        <f t="shared" si="198"/>
        <v>0</v>
      </c>
      <c r="AU77" s="20"/>
      <c r="AV77" s="15" t="str">
        <f t="shared" si="177"/>
        <v/>
      </c>
      <c r="AW77" s="15">
        <f>IF(AV77="",0,VLOOKUP(AV77,Pointage[#All],2,FALSE)*AW$51)</f>
        <v>0</v>
      </c>
      <c r="AX77" s="24"/>
      <c r="AY77" s="15" t="str">
        <f t="shared" si="178"/>
        <v/>
      </c>
      <c r="AZ77" s="15">
        <f>IF(AY77="",0,VLOOKUP(AY77,Pointage[#All],2,FALSE)*AZ$51)</f>
        <v>0</v>
      </c>
      <c r="BA77" s="24"/>
      <c r="BB77" s="15" t="str">
        <f t="shared" si="179"/>
        <v/>
      </c>
      <c r="BC77" s="15">
        <f>IF(BB77="",0,VLOOKUP(BB77,Pointage[#All],2,FALSE)*BC$51)</f>
        <v>0</v>
      </c>
      <c r="BD77" s="24"/>
      <c r="BE77" s="15" t="str">
        <f t="shared" si="180"/>
        <v/>
      </c>
      <c r="BF77" s="15">
        <f>IF(BE77="",0,VLOOKUP(BE77,Pointage[#All],2,FALSE)*BF$51)</f>
        <v>0</v>
      </c>
      <c r="BG77" s="16">
        <f t="shared" si="199"/>
        <v>0</v>
      </c>
      <c r="BH77" s="20"/>
      <c r="BI77" s="15" t="str">
        <f t="shared" si="182"/>
        <v/>
      </c>
      <c r="BJ77" s="15">
        <f>IF(BI77="",0,VLOOKUP(BI77,Pointage[#All],2,FALSE)*BJ$51)</f>
        <v>0</v>
      </c>
      <c r="BK77" s="24"/>
      <c r="BL77" s="15" t="str">
        <f t="shared" si="183"/>
        <v/>
      </c>
      <c r="BM77" s="15">
        <f>IF(BL77="",0,VLOOKUP(BL77,Pointage[#All],2,FALSE)*BM$51)</f>
        <v>0</v>
      </c>
      <c r="BN77" s="24"/>
      <c r="BO77" s="15" t="str">
        <f t="shared" si="184"/>
        <v/>
      </c>
      <c r="BP77" s="15">
        <f>IF(BO77="",0,VLOOKUP(BO77,Pointage[#All],2,FALSE)*BP$51)</f>
        <v>0</v>
      </c>
      <c r="BQ77" s="24"/>
      <c r="BR77" s="15" t="str">
        <f t="shared" si="185"/>
        <v/>
      </c>
      <c r="BS77" s="15">
        <f>IF(BR77="",0,VLOOKUP(BR77,Pointage[#All],2,FALSE)*BS$51)</f>
        <v>0</v>
      </c>
      <c r="BT77" s="16">
        <f t="shared" si="200"/>
        <v>0</v>
      </c>
      <c r="BU77" s="20"/>
      <c r="BV77" s="15" t="str">
        <f t="shared" si="187"/>
        <v/>
      </c>
      <c r="BW77" s="15">
        <f>IF(BV77="",0,VLOOKUP(BV77,Pointage[#All],2,FALSE)*BW$51)</f>
        <v>0</v>
      </c>
      <c r="BX77" s="24"/>
      <c r="BY77" s="15" t="str">
        <f t="shared" si="188"/>
        <v/>
      </c>
      <c r="BZ77" s="15">
        <f>IF(BY77="",0,VLOOKUP(BY77,Pointage[#All],2,FALSE)*BZ$51)</f>
        <v>0</v>
      </c>
      <c r="CA77" s="24"/>
      <c r="CB77" s="15" t="str">
        <f t="shared" si="189"/>
        <v/>
      </c>
      <c r="CC77" s="15">
        <f>IF(CB77="",0,VLOOKUP(CB77,Pointage[#All],2,FALSE)*CC$51)</f>
        <v>0</v>
      </c>
      <c r="CD77" s="24"/>
      <c r="CE77" s="15" t="str">
        <f t="shared" si="190"/>
        <v/>
      </c>
      <c r="CF77" s="15">
        <f>IF(CE77="",0,VLOOKUP(CE77,Pointage[#All],2,FALSE)*CF$51)</f>
        <v>0</v>
      </c>
      <c r="CG77" s="16">
        <f t="shared" si="201"/>
        <v>0</v>
      </c>
      <c r="CH77" s="17">
        <f t="shared" si="202"/>
        <v>0</v>
      </c>
      <c r="CI77" s="36"/>
      <c r="CJ77" s="52">
        <f t="shared" si="203"/>
        <v>0</v>
      </c>
    </row>
    <row r="78" spans="1:88" x14ac:dyDescent="0.3">
      <c r="A78" s="20"/>
      <c r="B78" s="19"/>
      <c r="C78" s="19"/>
      <c r="D78" s="14">
        <f t="shared" si="194"/>
        <v>0</v>
      </c>
      <c r="E78" s="15" t="str">
        <f t="shared" si="159"/>
        <v/>
      </c>
      <c r="F78" s="15" t="str">
        <f t="shared" si="160"/>
        <v/>
      </c>
      <c r="G78" s="15" t="str">
        <f t="shared" si="195"/>
        <v/>
      </c>
      <c r="H78" s="20"/>
      <c r="I78" s="15" t="str">
        <f t="shared" si="162"/>
        <v/>
      </c>
      <c r="J78" s="15">
        <f>IF(I78="",0,VLOOKUP(I78,Pointage[#All],2,FALSE)*J$51)</f>
        <v>0</v>
      </c>
      <c r="K78" s="24"/>
      <c r="L78" s="15" t="str">
        <f t="shared" si="163"/>
        <v/>
      </c>
      <c r="M78" s="15">
        <f>IF(L78="",0,VLOOKUP(L78,Pointage[#All],2,FALSE)*M$51)</f>
        <v>0</v>
      </c>
      <c r="N78" s="24"/>
      <c r="O78" s="15" t="str">
        <f t="shared" si="164"/>
        <v/>
      </c>
      <c r="P78" s="15">
        <f>IF(O78="",0,VLOOKUP(O78,Pointage[#All],2,FALSE)*P$51)</f>
        <v>0</v>
      </c>
      <c r="Q78" s="24"/>
      <c r="R78" s="15" t="str">
        <f t="shared" si="165"/>
        <v/>
      </c>
      <c r="S78" s="15">
        <f>IF(R78="",0,VLOOKUP(R78,Pointage[#All],2,FALSE)*S$51)</f>
        <v>0</v>
      </c>
      <c r="T78" s="16">
        <f t="shared" si="196"/>
        <v>0</v>
      </c>
      <c r="U78" s="20"/>
      <c r="V78" s="15" t="str">
        <f t="shared" si="167"/>
        <v/>
      </c>
      <c r="W78" s="15">
        <f>IF(V78="",0,VLOOKUP(V78,Pointage[#All],2,FALSE)*W$51)</f>
        <v>0</v>
      </c>
      <c r="X78" s="24"/>
      <c r="Y78" s="15" t="str">
        <f t="shared" si="168"/>
        <v/>
      </c>
      <c r="Z78" s="15">
        <f>IF(Y78="",0,VLOOKUP(Y78,Pointage[#All],2,FALSE)*Z$51)</f>
        <v>0</v>
      </c>
      <c r="AA78" s="24"/>
      <c r="AB78" s="15" t="str">
        <f t="shared" si="169"/>
        <v/>
      </c>
      <c r="AC78" s="15">
        <f>IF(AB78="",0,VLOOKUP(AB78,Pointage[#All],2,FALSE)*AC$51)</f>
        <v>0</v>
      </c>
      <c r="AD78" s="24"/>
      <c r="AE78" s="15" t="str">
        <f t="shared" si="170"/>
        <v/>
      </c>
      <c r="AF78" s="15">
        <f>IF(AE78="",0,VLOOKUP(AE78,Pointage[#All],2,FALSE)*AF$51)</f>
        <v>0</v>
      </c>
      <c r="AG78" s="16">
        <f t="shared" si="197"/>
        <v>0</v>
      </c>
      <c r="AH78" s="20"/>
      <c r="AI78" s="15" t="str">
        <f t="shared" si="172"/>
        <v/>
      </c>
      <c r="AJ78" s="15">
        <f>IF(AI78="",0,VLOOKUP(AI78,Pointage[#All],2,FALSE)*AJ$51)</f>
        <v>0</v>
      </c>
      <c r="AK78" s="24"/>
      <c r="AL78" s="15" t="str">
        <f t="shared" si="173"/>
        <v/>
      </c>
      <c r="AM78" s="15">
        <f>IF(AL78="",0,VLOOKUP(AL78,Pointage[#All],2,FALSE)*AM$51)</f>
        <v>0</v>
      </c>
      <c r="AN78" s="24"/>
      <c r="AO78" s="15" t="str">
        <f t="shared" si="174"/>
        <v/>
      </c>
      <c r="AP78" s="15">
        <f>IF(AO78="",0,VLOOKUP(AO78,Pointage[#All],2,FALSE)*AP$51)</f>
        <v>0</v>
      </c>
      <c r="AQ78" s="24"/>
      <c r="AR78" s="15" t="str">
        <f t="shared" si="175"/>
        <v/>
      </c>
      <c r="AS78" s="15">
        <f>IF(AR78="",0,VLOOKUP(AR78,Pointage[#All],2,FALSE)*AS$51)</f>
        <v>0</v>
      </c>
      <c r="AT78" s="16">
        <f t="shared" si="198"/>
        <v>0</v>
      </c>
      <c r="AU78" s="20"/>
      <c r="AV78" s="15" t="str">
        <f t="shared" si="177"/>
        <v/>
      </c>
      <c r="AW78" s="15">
        <f>IF(AV78="",0,VLOOKUP(AV78,Pointage[#All],2,FALSE)*AW$51)</f>
        <v>0</v>
      </c>
      <c r="AX78" s="24"/>
      <c r="AY78" s="15" t="str">
        <f t="shared" si="178"/>
        <v/>
      </c>
      <c r="AZ78" s="15">
        <f>IF(AY78="",0,VLOOKUP(AY78,Pointage[#All],2,FALSE)*AZ$51)</f>
        <v>0</v>
      </c>
      <c r="BA78" s="24"/>
      <c r="BB78" s="15" t="str">
        <f t="shared" si="179"/>
        <v/>
      </c>
      <c r="BC78" s="15">
        <f>IF(BB78="",0,VLOOKUP(BB78,Pointage[#All],2,FALSE)*BC$51)</f>
        <v>0</v>
      </c>
      <c r="BD78" s="24"/>
      <c r="BE78" s="15" t="str">
        <f t="shared" si="180"/>
        <v/>
      </c>
      <c r="BF78" s="15">
        <f>IF(BE78="",0,VLOOKUP(BE78,Pointage[#All],2,FALSE)*BF$51)</f>
        <v>0</v>
      </c>
      <c r="BG78" s="16">
        <f t="shared" si="199"/>
        <v>0</v>
      </c>
      <c r="BH78" s="20"/>
      <c r="BI78" s="15" t="str">
        <f t="shared" si="182"/>
        <v/>
      </c>
      <c r="BJ78" s="15">
        <f>IF(BI78="",0,VLOOKUP(BI78,Pointage[#All],2,FALSE)*BJ$51)</f>
        <v>0</v>
      </c>
      <c r="BK78" s="24"/>
      <c r="BL78" s="15" t="str">
        <f t="shared" si="183"/>
        <v/>
      </c>
      <c r="BM78" s="15">
        <f>IF(BL78="",0,VLOOKUP(BL78,Pointage[#All],2,FALSE)*BM$51)</f>
        <v>0</v>
      </c>
      <c r="BN78" s="24"/>
      <c r="BO78" s="15" t="str">
        <f t="shared" si="184"/>
        <v/>
      </c>
      <c r="BP78" s="15">
        <f>IF(BO78="",0,VLOOKUP(BO78,Pointage[#All],2,FALSE)*BP$51)</f>
        <v>0</v>
      </c>
      <c r="BQ78" s="24"/>
      <c r="BR78" s="15" t="str">
        <f t="shared" si="185"/>
        <v/>
      </c>
      <c r="BS78" s="15">
        <f>IF(BR78="",0,VLOOKUP(BR78,Pointage[#All],2,FALSE)*BS$51)</f>
        <v>0</v>
      </c>
      <c r="BT78" s="16">
        <f t="shared" si="200"/>
        <v>0</v>
      </c>
      <c r="BU78" s="20"/>
      <c r="BV78" s="15" t="str">
        <f t="shared" si="187"/>
        <v/>
      </c>
      <c r="BW78" s="15">
        <f>IF(BV78="",0,VLOOKUP(BV78,Pointage[#All],2,FALSE)*BW$51)</f>
        <v>0</v>
      </c>
      <c r="BX78" s="24"/>
      <c r="BY78" s="15" t="str">
        <f t="shared" si="188"/>
        <v/>
      </c>
      <c r="BZ78" s="15">
        <f>IF(BY78="",0,VLOOKUP(BY78,Pointage[#All],2,FALSE)*BZ$51)</f>
        <v>0</v>
      </c>
      <c r="CA78" s="24"/>
      <c r="CB78" s="15" t="str">
        <f t="shared" si="189"/>
        <v/>
      </c>
      <c r="CC78" s="15">
        <f>IF(CB78="",0,VLOOKUP(CB78,Pointage[#All],2,FALSE)*CC$51)</f>
        <v>0</v>
      </c>
      <c r="CD78" s="24"/>
      <c r="CE78" s="15" t="str">
        <f t="shared" si="190"/>
        <v/>
      </c>
      <c r="CF78" s="15">
        <f>IF(CE78="",0,VLOOKUP(CE78,Pointage[#All],2,FALSE)*CF$51)</f>
        <v>0</v>
      </c>
      <c r="CG78" s="16">
        <f t="shared" si="201"/>
        <v>0</v>
      </c>
      <c r="CH78" s="17">
        <f t="shared" si="202"/>
        <v>0</v>
      </c>
      <c r="CI78" s="36"/>
      <c r="CJ78" s="52">
        <f t="shared" si="203"/>
        <v>0</v>
      </c>
    </row>
    <row r="79" spans="1:88" x14ac:dyDescent="0.3">
      <c r="A79" s="20"/>
      <c r="B79" s="19"/>
      <c r="C79" s="19"/>
      <c r="D79" s="14">
        <f t="shared" si="194"/>
        <v>0</v>
      </c>
      <c r="E79" s="15" t="str">
        <f t="shared" si="159"/>
        <v/>
      </c>
      <c r="F79" s="15" t="str">
        <f t="shared" si="160"/>
        <v/>
      </c>
      <c r="G79" s="15" t="str">
        <f t="shared" si="195"/>
        <v/>
      </c>
      <c r="H79" s="20"/>
      <c r="I79" s="15" t="str">
        <f t="shared" si="162"/>
        <v/>
      </c>
      <c r="J79" s="15">
        <f>IF(I79="",0,VLOOKUP(I79,Pointage[#All],2,FALSE)*J$51)</f>
        <v>0</v>
      </c>
      <c r="K79" s="24"/>
      <c r="L79" s="15" t="str">
        <f t="shared" si="163"/>
        <v/>
      </c>
      <c r="M79" s="15">
        <f>IF(L79="",0,VLOOKUP(L79,Pointage[#All],2,FALSE)*M$51)</f>
        <v>0</v>
      </c>
      <c r="N79" s="24"/>
      <c r="O79" s="15" t="str">
        <f t="shared" si="164"/>
        <v/>
      </c>
      <c r="P79" s="15">
        <f>IF(O79="",0,VLOOKUP(O79,Pointage[#All],2,FALSE)*P$51)</f>
        <v>0</v>
      </c>
      <c r="Q79" s="24"/>
      <c r="R79" s="15" t="str">
        <f t="shared" si="165"/>
        <v/>
      </c>
      <c r="S79" s="15">
        <f>IF(R79="",0,VLOOKUP(R79,Pointage[#All],2,FALSE)*S$51)</f>
        <v>0</v>
      </c>
      <c r="T79" s="16">
        <f t="shared" si="196"/>
        <v>0</v>
      </c>
      <c r="U79" s="20"/>
      <c r="V79" s="15" t="str">
        <f t="shared" si="167"/>
        <v/>
      </c>
      <c r="W79" s="15">
        <f>IF(V79="",0,VLOOKUP(V79,Pointage[#All],2,FALSE)*W$51)</f>
        <v>0</v>
      </c>
      <c r="X79" s="24"/>
      <c r="Y79" s="15" t="str">
        <f t="shared" si="168"/>
        <v/>
      </c>
      <c r="Z79" s="15">
        <f>IF(Y79="",0,VLOOKUP(Y79,Pointage[#All],2,FALSE)*Z$51)</f>
        <v>0</v>
      </c>
      <c r="AA79" s="24"/>
      <c r="AB79" s="15" t="str">
        <f t="shared" si="169"/>
        <v/>
      </c>
      <c r="AC79" s="15">
        <f>IF(AB79="",0,VLOOKUP(AB79,Pointage[#All],2,FALSE)*AC$51)</f>
        <v>0</v>
      </c>
      <c r="AD79" s="24"/>
      <c r="AE79" s="15" t="str">
        <f t="shared" si="170"/>
        <v/>
      </c>
      <c r="AF79" s="15">
        <f>IF(AE79="",0,VLOOKUP(AE79,Pointage[#All],2,FALSE)*AF$51)</f>
        <v>0</v>
      </c>
      <c r="AG79" s="16">
        <f t="shared" si="197"/>
        <v>0</v>
      </c>
      <c r="AH79" s="20"/>
      <c r="AI79" s="15" t="str">
        <f t="shared" si="172"/>
        <v/>
      </c>
      <c r="AJ79" s="15">
        <f>IF(AI79="",0,VLOOKUP(AI79,Pointage[#All],2,FALSE)*AJ$51)</f>
        <v>0</v>
      </c>
      <c r="AK79" s="24"/>
      <c r="AL79" s="15" t="str">
        <f t="shared" si="173"/>
        <v/>
      </c>
      <c r="AM79" s="15">
        <f>IF(AL79="",0,VLOOKUP(AL79,Pointage[#All],2,FALSE)*AM$51)</f>
        <v>0</v>
      </c>
      <c r="AN79" s="24"/>
      <c r="AO79" s="15" t="str">
        <f t="shared" si="174"/>
        <v/>
      </c>
      <c r="AP79" s="15">
        <f>IF(AO79="",0,VLOOKUP(AO79,Pointage[#All],2,FALSE)*AP$51)</f>
        <v>0</v>
      </c>
      <c r="AQ79" s="24"/>
      <c r="AR79" s="15" t="str">
        <f t="shared" si="175"/>
        <v/>
      </c>
      <c r="AS79" s="15">
        <f>IF(AR79="",0,VLOOKUP(AR79,Pointage[#All],2,FALSE)*AS$51)</f>
        <v>0</v>
      </c>
      <c r="AT79" s="16">
        <f t="shared" si="198"/>
        <v>0</v>
      </c>
      <c r="AU79" s="20"/>
      <c r="AV79" s="15" t="str">
        <f t="shared" si="177"/>
        <v/>
      </c>
      <c r="AW79" s="15">
        <f>IF(AV79="",0,VLOOKUP(AV79,Pointage[#All],2,FALSE)*AW$51)</f>
        <v>0</v>
      </c>
      <c r="AX79" s="24"/>
      <c r="AY79" s="15" t="str">
        <f t="shared" si="178"/>
        <v/>
      </c>
      <c r="AZ79" s="15">
        <f>IF(AY79="",0,VLOOKUP(AY79,Pointage[#All],2,FALSE)*AZ$51)</f>
        <v>0</v>
      </c>
      <c r="BA79" s="24"/>
      <c r="BB79" s="15" t="str">
        <f t="shared" si="179"/>
        <v/>
      </c>
      <c r="BC79" s="15">
        <f>IF(BB79="",0,VLOOKUP(BB79,Pointage[#All],2,FALSE)*BC$51)</f>
        <v>0</v>
      </c>
      <c r="BD79" s="24"/>
      <c r="BE79" s="15" t="str">
        <f t="shared" si="180"/>
        <v/>
      </c>
      <c r="BF79" s="15">
        <f>IF(BE79="",0,VLOOKUP(BE79,Pointage[#All],2,FALSE)*BF$51)</f>
        <v>0</v>
      </c>
      <c r="BG79" s="16">
        <f t="shared" si="199"/>
        <v>0</v>
      </c>
      <c r="BH79" s="20"/>
      <c r="BI79" s="15" t="str">
        <f t="shared" si="182"/>
        <v/>
      </c>
      <c r="BJ79" s="15">
        <f>IF(BI79="",0,VLOOKUP(BI79,Pointage[#All],2,FALSE)*BJ$51)</f>
        <v>0</v>
      </c>
      <c r="BK79" s="24"/>
      <c r="BL79" s="15" t="str">
        <f t="shared" si="183"/>
        <v/>
      </c>
      <c r="BM79" s="15">
        <f>IF(BL79="",0,VLOOKUP(BL79,Pointage[#All],2,FALSE)*BM$51)</f>
        <v>0</v>
      </c>
      <c r="BN79" s="24"/>
      <c r="BO79" s="15" t="str">
        <f t="shared" si="184"/>
        <v/>
      </c>
      <c r="BP79" s="15">
        <f>IF(BO79="",0,VLOOKUP(BO79,Pointage[#All],2,FALSE)*BP$51)</f>
        <v>0</v>
      </c>
      <c r="BQ79" s="24"/>
      <c r="BR79" s="15" t="str">
        <f t="shared" si="185"/>
        <v/>
      </c>
      <c r="BS79" s="15">
        <f>IF(BR79="",0,VLOOKUP(BR79,Pointage[#All],2,FALSE)*BS$51)</f>
        <v>0</v>
      </c>
      <c r="BT79" s="16">
        <f t="shared" si="200"/>
        <v>0</v>
      </c>
      <c r="BU79" s="20"/>
      <c r="BV79" s="15" t="str">
        <f t="shared" si="187"/>
        <v/>
      </c>
      <c r="BW79" s="15">
        <f>IF(BV79="",0,VLOOKUP(BV79,Pointage[#All],2,FALSE)*BW$51)</f>
        <v>0</v>
      </c>
      <c r="BX79" s="24"/>
      <c r="BY79" s="15" t="str">
        <f t="shared" si="188"/>
        <v/>
      </c>
      <c r="BZ79" s="15">
        <f>IF(BY79="",0,VLOOKUP(BY79,Pointage[#All],2,FALSE)*BZ$51)</f>
        <v>0</v>
      </c>
      <c r="CA79" s="24"/>
      <c r="CB79" s="15" t="str">
        <f t="shared" si="189"/>
        <v/>
      </c>
      <c r="CC79" s="15">
        <f>IF(CB79="",0,VLOOKUP(CB79,Pointage[#All],2,FALSE)*CC$51)</f>
        <v>0</v>
      </c>
      <c r="CD79" s="24"/>
      <c r="CE79" s="15" t="str">
        <f t="shared" si="190"/>
        <v/>
      </c>
      <c r="CF79" s="15">
        <f>IF(CE79="",0,VLOOKUP(CE79,Pointage[#All],2,FALSE)*CF$51)</f>
        <v>0</v>
      </c>
      <c r="CG79" s="16">
        <f t="shared" si="201"/>
        <v>0</v>
      </c>
      <c r="CH79" s="17">
        <f t="shared" si="202"/>
        <v>0</v>
      </c>
      <c r="CI79" s="36"/>
      <c r="CJ79" s="52">
        <f t="shared" si="203"/>
        <v>0</v>
      </c>
    </row>
    <row r="80" spans="1:88" x14ac:dyDescent="0.3">
      <c r="A80" s="20"/>
      <c r="B80" s="19"/>
      <c r="C80" s="19"/>
      <c r="D80" s="14">
        <f t="shared" si="194"/>
        <v>0</v>
      </c>
      <c r="E80" s="15" t="str">
        <f t="shared" si="159"/>
        <v/>
      </c>
      <c r="F80" s="15" t="str">
        <f t="shared" si="160"/>
        <v/>
      </c>
      <c r="G80" s="15" t="str">
        <f t="shared" si="195"/>
        <v/>
      </c>
      <c r="H80" s="20"/>
      <c r="I80" s="15" t="str">
        <f t="shared" si="162"/>
        <v/>
      </c>
      <c r="J80" s="15">
        <f>IF(I80="",0,VLOOKUP(I80,Pointage[#All],2,FALSE)*J$51)</f>
        <v>0</v>
      </c>
      <c r="K80" s="24"/>
      <c r="L80" s="15" t="str">
        <f t="shared" si="163"/>
        <v/>
      </c>
      <c r="M80" s="15">
        <f>IF(L80="",0,VLOOKUP(L80,Pointage[#All],2,FALSE)*M$51)</f>
        <v>0</v>
      </c>
      <c r="N80" s="24"/>
      <c r="O80" s="15" t="str">
        <f t="shared" si="164"/>
        <v/>
      </c>
      <c r="P80" s="15">
        <f>IF(O80="",0,VLOOKUP(O80,Pointage[#All],2,FALSE)*P$51)</f>
        <v>0</v>
      </c>
      <c r="Q80" s="24"/>
      <c r="R80" s="15" t="str">
        <f t="shared" si="165"/>
        <v/>
      </c>
      <c r="S80" s="15">
        <f>IF(R80="",0,VLOOKUP(R80,Pointage[#All],2,FALSE)*S$51)</f>
        <v>0</v>
      </c>
      <c r="T80" s="16">
        <f t="shared" si="196"/>
        <v>0</v>
      </c>
      <c r="U80" s="20"/>
      <c r="V80" s="15" t="str">
        <f t="shared" si="167"/>
        <v/>
      </c>
      <c r="W80" s="15">
        <f>IF(V80="",0,VLOOKUP(V80,Pointage[#All],2,FALSE)*W$51)</f>
        <v>0</v>
      </c>
      <c r="X80" s="24"/>
      <c r="Y80" s="15" t="str">
        <f t="shared" si="168"/>
        <v/>
      </c>
      <c r="Z80" s="15">
        <f>IF(Y80="",0,VLOOKUP(Y80,Pointage[#All],2,FALSE)*Z$51)</f>
        <v>0</v>
      </c>
      <c r="AA80" s="24"/>
      <c r="AB80" s="15" t="str">
        <f t="shared" si="169"/>
        <v/>
      </c>
      <c r="AC80" s="15">
        <f>IF(AB80="",0,VLOOKUP(AB80,Pointage[#All],2,FALSE)*AC$51)</f>
        <v>0</v>
      </c>
      <c r="AD80" s="24"/>
      <c r="AE80" s="15" t="str">
        <f t="shared" si="170"/>
        <v/>
      </c>
      <c r="AF80" s="15">
        <f>IF(AE80="",0,VLOOKUP(AE80,Pointage[#All],2,FALSE)*AF$51)</f>
        <v>0</v>
      </c>
      <c r="AG80" s="16">
        <f t="shared" si="197"/>
        <v>0</v>
      </c>
      <c r="AH80" s="20"/>
      <c r="AI80" s="15" t="str">
        <f t="shared" si="172"/>
        <v/>
      </c>
      <c r="AJ80" s="15">
        <f>IF(AI80="",0,VLOOKUP(AI80,Pointage[#All],2,FALSE)*AJ$51)</f>
        <v>0</v>
      </c>
      <c r="AK80" s="24"/>
      <c r="AL80" s="15" t="str">
        <f t="shared" si="173"/>
        <v/>
      </c>
      <c r="AM80" s="15">
        <f>IF(AL80="",0,VLOOKUP(AL80,Pointage[#All],2,FALSE)*AM$51)</f>
        <v>0</v>
      </c>
      <c r="AN80" s="24"/>
      <c r="AO80" s="15" t="str">
        <f t="shared" si="174"/>
        <v/>
      </c>
      <c r="AP80" s="15">
        <f>IF(AO80="",0,VLOOKUP(AO80,Pointage[#All],2,FALSE)*AP$51)</f>
        <v>0</v>
      </c>
      <c r="AQ80" s="24"/>
      <c r="AR80" s="15" t="str">
        <f t="shared" si="175"/>
        <v/>
      </c>
      <c r="AS80" s="15">
        <f>IF(AR80="",0,VLOOKUP(AR80,Pointage[#All],2,FALSE)*AS$51)</f>
        <v>0</v>
      </c>
      <c r="AT80" s="16">
        <f t="shared" si="198"/>
        <v>0</v>
      </c>
      <c r="AU80" s="20"/>
      <c r="AV80" s="15" t="str">
        <f t="shared" si="177"/>
        <v/>
      </c>
      <c r="AW80" s="15">
        <f>IF(AV80="",0,VLOOKUP(AV80,Pointage[#All],2,FALSE)*AW$51)</f>
        <v>0</v>
      </c>
      <c r="AX80" s="24"/>
      <c r="AY80" s="15" t="str">
        <f t="shared" si="178"/>
        <v/>
      </c>
      <c r="AZ80" s="15">
        <f>IF(AY80="",0,VLOOKUP(AY80,Pointage[#All],2,FALSE)*AZ$51)</f>
        <v>0</v>
      </c>
      <c r="BA80" s="24"/>
      <c r="BB80" s="15" t="str">
        <f t="shared" si="179"/>
        <v/>
      </c>
      <c r="BC80" s="15">
        <f>IF(BB80="",0,VLOOKUP(BB80,Pointage[#All],2,FALSE)*BC$51)</f>
        <v>0</v>
      </c>
      <c r="BD80" s="24"/>
      <c r="BE80" s="15" t="str">
        <f t="shared" si="180"/>
        <v/>
      </c>
      <c r="BF80" s="15">
        <f>IF(BE80="",0,VLOOKUP(BE80,Pointage[#All],2,FALSE)*BF$51)</f>
        <v>0</v>
      </c>
      <c r="BG80" s="16">
        <f t="shared" si="199"/>
        <v>0</v>
      </c>
      <c r="BH80" s="20"/>
      <c r="BI80" s="15" t="str">
        <f t="shared" si="182"/>
        <v/>
      </c>
      <c r="BJ80" s="15">
        <f>IF(BI80="",0,VLOOKUP(BI80,Pointage[#All],2,FALSE)*BJ$51)</f>
        <v>0</v>
      </c>
      <c r="BK80" s="24"/>
      <c r="BL80" s="15" t="str">
        <f t="shared" si="183"/>
        <v/>
      </c>
      <c r="BM80" s="15">
        <f>IF(BL80="",0,VLOOKUP(BL80,Pointage[#All],2,FALSE)*BM$51)</f>
        <v>0</v>
      </c>
      <c r="BN80" s="24"/>
      <c r="BO80" s="15" t="str">
        <f t="shared" si="184"/>
        <v/>
      </c>
      <c r="BP80" s="15">
        <f>IF(BO80="",0,VLOOKUP(BO80,Pointage[#All],2,FALSE)*BP$51)</f>
        <v>0</v>
      </c>
      <c r="BQ80" s="24"/>
      <c r="BR80" s="15" t="str">
        <f t="shared" si="185"/>
        <v/>
      </c>
      <c r="BS80" s="15">
        <f>IF(BR80="",0,VLOOKUP(BR80,Pointage[#All],2,FALSE)*BS$51)</f>
        <v>0</v>
      </c>
      <c r="BT80" s="16">
        <f t="shared" si="200"/>
        <v>0</v>
      </c>
      <c r="BU80" s="20"/>
      <c r="BV80" s="15" t="str">
        <f t="shared" si="187"/>
        <v/>
      </c>
      <c r="BW80" s="15">
        <f>IF(BV80="",0,VLOOKUP(BV80,Pointage[#All],2,FALSE)*BW$51)</f>
        <v>0</v>
      </c>
      <c r="BX80" s="24"/>
      <c r="BY80" s="15" t="str">
        <f t="shared" si="188"/>
        <v/>
      </c>
      <c r="BZ80" s="15">
        <f>IF(BY80="",0,VLOOKUP(BY80,Pointage[#All],2,FALSE)*BZ$51)</f>
        <v>0</v>
      </c>
      <c r="CA80" s="24"/>
      <c r="CB80" s="15" t="str">
        <f t="shared" si="189"/>
        <v/>
      </c>
      <c r="CC80" s="15">
        <f>IF(CB80="",0,VLOOKUP(CB80,Pointage[#All],2,FALSE)*CC$51)</f>
        <v>0</v>
      </c>
      <c r="CD80" s="24"/>
      <c r="CE80" s="15" t="str">
        <f t="shared" si="190"/>
        <v/>
      </c>
      <c r="CF80" s="15">
        <f>IF(CE80="",0,VLOOKUP(CE80,Pointage[#All],2,FALSE)*CF$51)</f>
        <v>0</v>
      </c>
      <c r="CG80" s="16">
        <f t="shared" si="201"/>
        <v>0</v>
      </c>
      <c r="CH80" s="17">
        <f t="shared" si="202"/>
        <v>0</v>
      </c>
      <c r="CI80" s="36"/>
      <c r="CJ80" s="52">
        <f t="shared" si="203"/>
        <v>0</v>
      </c>
    </row>
    <row r="81" spans="1:88" x14ac:dyDescent="0.3">
      <c r="A81" s="23"/>
      <c r="B81" s="19"/>
      <c r="C81" s="19"/>
      <c r="D81" s="14">
        <f t="shared" si="194"/>
        <v>0</v>
      </c>
      <c r="E81" s="15" t="str">
        <f t="shared" si="159"/>
        <v/>
      </c>
      <c r="F81" s="15" t="str">
        <f t="shared" si="160"/>
        <v/>
      </c>
      <c r="G81" s="15" t="str">
        <f t="shared" si="195"/>
        <v/>
      </c>
      <c r="H81" s="20"/>
      <c r="I81" s="15" t="str">
        <f t="shared" si="162"/>
        <v/>
      </c>
      <c r="J81" s="15">
        <f>IF(I81="",0,VLOOKUP(I81,Pointage[#All],2,FALSE)*J$51)</f>
        <v>0</v>
      </c>
      <c r="K81" s="24"/>
      <c r="L81" s="15" t="str">
        <f t="shared" si="163"/>
        <v/>
      </c>
      <c r="M81" s="15">
        <f>IF(L81="",0,VLOOKUP(L81,Pointage[#All],2,FALSE)*M$51)</f>
        <v>0</v>
      </c>
      <c r="N81" s="24"/>
      <c r="O81" s="15" t="str">
        <f t="shared" si="164"/>
        <v/>
      </c>
      <c r="P81" s="15">
        <f>IF(O81="",0,VLOOKUP(O81,Pointage[#All],2,FALSE)*P$51)</f>
        <v>0</v>
      </c>
      <c r="Q81" s="24"/>
      <c r="R81" s="15" t="str">
        <f t="shared" si="165"/>
        <v/>
      </c>
      <c r="S81" s="15">
        <f>IF(R81="",0,VLOOKUP(R81,Pointage[#All],2,FALSE)*S$51)</f>
        <v>0</v>
      </c>
      <c r="T81" s="16">
        <f t="shared" si="196"/>
        <v>0</v>
      </c>
      <c r="U81" s="20"/>
      <c r="V81" s="15" t="str">
        <f t="shared" si="167"/>
        <v/>
      </c>
      <c r="W81" s="15">
        <f>IF(V81="",0,VLOOKUP(V81,Pointage[#All],2,FALSE)*W$51)</f>
        <v>0</v>
      </c>
      <c r="X81" s="24"/>
      <c r="Y81" s="15" t="str">
        <f t="shared" si="168"/>
        <v/>
      </c>
      <c r="Z81" s="15">
        <f>IF(Y81="",0,VLOOKUP(Y81,Pointage[#All],2,FALSE)*Z$51)</f>
        <v>0</v>
      </c>
      <c r="AA81" s="24"/>
      <c r="AB81" s="15" t="str">
        <f t="shared" si="169"/>
        <v/>
      </c>
      <c r="AC81" s="15">
        <f>IF(AB81="",0,VLOOKUP(AB81,Pointage[#All],2,FALSE)*AC$51)</f>
        <v>0</v>
      </c>
      <c r="AD81" s="24"/>
      <c r="AE81" s="15" t="str">
        <f t="shared" si="170"/>
        <v/>
      </c>
      <c r="AF81" s="15">
        <f>IF(AE81="",0,VLOOKUP(AE81,Pointage[#All],2,FALSE)*AF$51)</f>
        <v>0</v>
      </c>
      <c r="AG81" s="16">
        <f t="shared" si="197"/>
        <v>0</v>
      </c>
      <c r="AH81" s="20"/>
      <c r="AI81" s="15" t="str">
        <f t="shared" si="172"/>
        <v/>
      </c>
      <c r="AJ81" s="15">
        <f>IF(AI81="",0,VLOOKUP(AI81,Pointage[#All],2,FALSE)*AJ$51)</f>
        <v>0</v>
      </c>
      <c r="AK81" s="24"/>
      <c r="AL81" s="15" t="str">
        <f t="shared" si="173"/>
        <v/>
      </c>
      <c r="AM81" s="15">
        <f>IF(AL81="",0,VLOOKUP(AL81,Pointage[#All],2,FALSE)*AM$51)</f>
        <v>0</v>
      </c>
      <c r="AN81" s="24"/>
      <c r="AO81" s="15" t="str">
        <f t="shared" si="174"/>
        <v/>
      </c>
      <c r="AP81" s="15">
        <f>IF(AO81="",0,VLOOKUP(AO81,Pointage[#All],2,FALSE)*AP$51)</f>
        <v>0</v>
      </c>
      <c r="AQ81" s="24"/>
      <c r="AR81" s="15" t="str">
        <f t="shared" si="175"/>
        <v/>
      </c>
      <c r="AS81" s="15">
        <f>IF(AR81="",0,VLOOKUP(AR81,Pointage[#All],2,FALSE)*AS$51)</f>
        <v>0</v>
      </c>
      <c r="AT81" s="16">
        <f t="shared" si="198"/>
        <v>0</v>
      </c>
      <c r="AU81" s="20"/>
      <c r="AV81" s="15" t="str">
        <f t="shared" si="177"/>
        <v/>
      </c>
      <c r="AW81" s="15">
        <f>IF(AV81="",0,VLOOKUP(AV81,Pointage[#All],2,FALSE)*AW$51)</f>
        <v>0</v>
      </c>
      <c r="AX81" s="24"/>
      <c r="AY81" s="15" t="str">
        <f t="shared" si="178"/>
        <v/>
      </c>
      <c r="AZ81" s="15">
        <f>IF(AY81="",0,VLOOKUP(AY81,Pointage[#All],2,FALSE)*AZ$51)</f>
        <v>0</v>
      </c>
      <c r="BA81" s="24"/>
      <c r="BB81" s="15" t="str">
        <f t="shared" si="179"/>
        <v/>
      </c>
      <c r="BC81" s="15">
        <f>IF(BB81="",0,VLOOKUP(BB81,Pointage[#All],2,FALSE)*BC$51)</f>
        <v>0</v>
      </c>
      <c r="BD81" s="24"/>
      <c r="BE81" s="15" t="str">
        <f t="shared" si="180"/>
        <v/>
      </c>
      <c r="BF81" s="15">
        <f>IF(BE81="",0,VLOOKUP(BE81,Pointage[#All],2,FALSE)*BF$51)</f>
        <v>0</v>
      </c>
      <c r="BG81" s="16">
        <f t="shared" si="199"/>
        <v>0</v>
      </c>
      <c r="BH81" s="20"/>
      <c r="BI81" s="15" t="str">
        <f t="shared" si="182"/>
        <v/>
      </c>
      <c r="BJ81" s="15">
        <f>IF(BI81="",0,VLOOKUP(BI81,Pointage[#All],2,FALSE)*BJ$51)</f>
        <v>0</v>
      </c>
      <c r="BK81" s="24"/>
      <c r="BL81" s="15" t="str">
        <f t="shared" si="183"/>
        <v/>
      </c>
      <c r="BM81" s="15">
        <f>IF(BL81="",0,VLOOKUP(BL81,Pointage[#All],2,FALSE)*BM$51)</f>
        <v>0</v>
      </c>
      <c r="BN81" s="24"/>
      <c r="BO81" s="15" t="str">
        <f t="shared" si="184"/>
        <v/>
      </c>
      <c r="BP81" s="15">
        <f>IF(BO81="",0,VLOOKUP(BO81,Pointage[#All],2,FALSE)*BP$51)</f>
        <v>0</v>
      </c>
      <c r="BQ81" s="24"/>
      <c r="BR81" s="15" t="str">
        <f t="shared" si="185"/>
        <v/>
      </c>
      <c r="BS81" s="15">
        <f>IF(BR81="",0,VLOOKUP(BR81,Pointage[#All],2,FALSE)*BS$51)</f>
        <v>0</v>
      </c>
      <c r="BT81" s="16">
        <f t="shared" si="200"/>
        <v>0</v>
      </c>
      <c r="BU81" s="20"/>
      <c r="BV81" s="15" t="str">
        <f t="shared" si="187"/>
        <v/>
      </c>
      <c r="BW81" s="15">
        <f>IF(BV81="",0,VLOOKUP(BV81,Pointage[#All],2,FALSE)*BW$51)</f>
        <v>0</v>
      </c>
      <c r="BX81" s="24"/>
      <c r="BY81" s="15" t="str">
        <f t="shared" si="188"/>
        <v/>
      </c>
      <c r="BZ81" s="15">
        <f>IF(BY81="",0,VLOOKUP(BY81,Pointage[#All],2,FALSE)*BZ$51)</f>
        <v>0</v>
      </c>
      <c r="CA81" s="24"/>
      <c r="CB81" s="15" t="str">
        <f t="shared" si="189"/>
        <v/>
      </c>
      <c r="CC81" s="15">
        <f>IF(CB81="",0,VLOOKUP(CB81,Pointage[#All],2,FALSE)*CC$51)</f>
        <v>0</v>
      </c>
      <c r="CD81" s="24"/>
      <c r="CE81" s="15" t="str">
        <f t="shared" si="190"/>
        <v/>
      </c>
      <c r="CF81" s="15">
        <f>IF(CE81="",0,VLOOKUP(CE81,Pointage[#All],2,FALSE)*CF$51)</f>
        <v>0</v>
      </c>
      <c r="CG81" s="16">
        <f t="shared" si="201"/>
        <v>0</v>
      </c>
      <c r="CH81" s="17">
        <f t="shared" si="202"/>
        <v>0</v>
      </c>
      <c r="CI81" s="36"/>
      <c r="CJ81" s="52">
        <f t="shared" si="203"/>
        <v>0</v>
      </c>
    </row>
    <row r="82" spans="1:88" x14ac:dyDescent="0.3">
      <c r="A82" s="23"/>
      <c r="B82" s="19"/>
      <c r="C82" s="19"/>
      <c r="D82" s="14">
        <f t="shared" si="194"/>
        <v>0</v>
      </c>
      <c r="E82" s="15" t="str">
        <f t="shared" si="159"/>
        <v/>
      </c>
      <c r="F82" s="15" t="str">
        <f t="shared" si="160"/>
        <v/>
      </c>
      <c r="G82" s="15" t="str">
        <f t="shared" si="195"/>
        <v/>
      </c>
      <c r="H82" s="20"/>
      <c r="I82" s="15" t="str">
        <f t="shared" si="162"/>
        <v/>
      </c>
      <c r="J82" s="15">
        <f>IF(I82="",0,VLOOKUP(I82,Pointage[#All],2,FALSE)*J$51)</f>
        <v>0</v>
      </c>
      <c r="K82" s="24"/>
      <c r="L82" s="15" t="str">
        <f t="shared" si="163"/>
        <v/>
      </c>
      <c r="M82" s="15">
        <f>IF(L82="",0,VLOOKUP(L82,Pointage[#All],2,FALSE)*M$51)</f>
        <v>0</v>
      </c>
      <c r="N82" s="24"/>
      <c r="O82" s="15" t="str">
        <f t="shared" si="164"/>
        <v/>
      </c>
      <c r="P82" s="15">
        <f>IF(O82="",0,VLOOKUP(O82,Pointage[#All],2,FALSE)*P$51)</f>
        <v>0</v>
      </c>
      <c r="Q82" s="24"/>
      <c r="R82" s="15" t="str">
        <f t="shared" si="165"/>
        <v/>
      </c>
      <c r="S82" s="15">
        <f>IF(R82="",0,VLOOKUP(R82,Pointage[#All],2,FALSE)*S$51)</f>
        <v>0</v>
      </c>
      <c r="T82" s="16">
        <f t="shared" si="196"/>
        <v>0</v>
      </c>
      <c r="U82" s="20"/>
      <c r="V82" s="15" t="str">
        <f t="shared" si="167"/>
        <v/>
      </c>
      <c r="W82" s="15">
        <f>IF(V82="",0,VLOOKUP(V82,Pointage[#All],2,FALSE)*W$51)</f>
        <v>0</v>
      </c>
      <c r="X82" s="24"/>
      <c r="Y82" s="15" t="str">
        <f t="shared" si="168"/>
        <v/>
      </c>
      <c r="Z82" s="15">
        <f>IF(Y82="",0,VLOOKUP(Y82,Pointage[#All],2,FALSE)*Z$51)</f>
        <v>0</v>
      </c>
      <c r="AA82" s="24"/>
      <c r="AB82" s="15" t="str">
        <f t="shared" si="169"/>
        <v/>
      </c>
      <c r="AC82" s="15">
        <f>IF(AB82="",0,VLOOKUP(AB82,Pointage[#All],2,FALSE)*AC$51)</f>
        <v>0</v>
      </c>
      <c r="AD82" s="24"/>
      <c r="AE82" s="15" t="str">
        <f t="shared" si="170"/>
        <v/>
      </c>
      <c r="AF82" s="15">
        <f>IF(AE82="",0,VLOOKUP(AE82,Pointage[#All],2,FALSE)*AF$51)</f>
        <v>0</v>
      </c>
      <c r="AG82" s="16">
        <f t="shared" si="197"/>
        <v>0</v>
      </c>
      <c r="AH82" s="20"/>
      <c r="AI82" s="15" t="str">
        <f t="shared" si="172"/>
        <v/>
      </c>
      <c r="AJ82" s="15">
        <f>IF(AI82="",0,VLOOKUP(AI82,Pointage[#All],2,FALSE)*AJ$51)</f>
        <v>0</v>
      </c>
      <c r="AK82" s="24"/>
      <c r="AL82" s="15" t="str">
        <f t="shared" si="173"/>
        <v/>
      </c>
      <c r="AM82" s="15">
        <f>IF(AL82="",0,VLOOKUP(AL82,Pointage[#All],2,FALSE)*AM$51)</f>
        <v>0</v>
      </c>
      <c r="AN82" s="24"/>
      <c r="AO82" s="15" t="str">
        <f t="shared" si="174"/>
        <v/>
      </c>
      <c r="AP82" s="15">
        <f>IF(AO82="",0,VLOOKUP(AO82,Pointage[#All],2,FALSE)*AP$51)</f>
        <v>0</v>
      </c>
      <c r="AQ82" s="24"/>
      <c r="AR82" s="15" t="str">
        <f t="shared" si="175"/>
        <v/>
      </c>
      <c r="AS82" s="15">
        <f>IF(AR82="",0,VLOOKUP(AR82,Pointage[#All],2,FALSE)*AS$51)</f>
        <v>0</v>
      </c>
      <c r="AT82" s="16">
        <f t="shared" si="198"/>
        <v>0</v>
      </c>
      <c r="AU82" s="20"/>
      <c r="AV82" s="15" t="str">
        <f t="shared" si="177"/>
        <v/>
      </c>
      <c r="AW82" s="15">
        <f>IF(AV82="",0,VLOOKUP(AV82,Pointage[#All],2,FALSE)*AW$51)</f>
        <v>0</v>
      </c>
      <c r="AX82" s="24"/>
      <c r="AY82" s="15" t="str">
        <f t="shared" si="178"/>
        <v/>
      </c>
      <c r="AZ82" s="15">
        <f>IF(AY82="",0,VLOOKUP(AY82,Pointage[#All],2,FALSE)*AZ$51)</f>
        <v>0</v>
      </c>
      <c r="BA82" s="24"/>
      <c r="BB82" s="15" t="str">
        <f t="shared" si="179"/>
        <v/>
      </c>
      <c r="BC82" s="15">
        <f>IF(BB82="",0,VLOOKUP(BB82,Pointage[#All],2,FALSE)*BC$51)</f>
        <v>0</v>
      </c>
      <c r="BD82" s="24"/>
      <c r="BE82" s="15" t="str">
        <f t="shared" si="180"/>
        <v/>
      </c>
      <c r="BF82" s="15">
        <f>IF(BE82="",0,VLOOKUP(BE82,Pointage[#All],2,FALSE)*BF$51)</f>
        <v>0</v>
      </c>
      <c r="BG82" s="16">
        <f t="shared" si="199"/>
        <v>0</v>
      </c>
      <c r="BH82" s="20"/>
      <c r="BI82" s="15" t="str">
        <f t="shared" si="182"/>
        <v/>
      </c>
      <c r="BJ82" s="15">
        <f>IF(BI82="",0,VLOOKUP(BI82,Pointage[#All],2,FALSE)*BJ$51)</f>
        <v>0</v>
      </c>
      <c r="BK82" s="24"/>
      <c r="BL82" s="15" t="str">
        <f t="shared" si="183"/>
        <v/>
      </c>
      <c r="BM82" s="15">
        <f>IF(BL82="",0,VLOOKUP(BL82,Pointage[#All],2,FALSE)*BM$51)</f>
        <v>0</v>
      </c>
      <c r="BN82" s="24"/>
      <c r="BO82" s="15" t="str">
        <f t="shared" si="184"/>
        <v/>
      </c>
      <c r="BP82" s="15">
        <f>IF(BO82="",0,VLOOKUP(BO82,Pointage[#All],2,FALSE)*BP$51)</f>
        <v>0</v>
      </c>
      <c r="BQ82" s="24"/>
      <c r="BR82" s="15" t="str">
        <f t="shared" si="185"/>
        <v/>
      </c>
      <c r="BS82" s="15">
        <f>IF(BR82="",0,VLOOKUP(BR82,Pointage[#All],2,FALSE)*BS$51)</f>
        <v>0</v>
      </c>
      <c r="BT82" s="16">
        <f t="shared" si="200"/>
        <v>0</v>
      </c>
      <c r="BU82" s="20"/>
      <c r="BV82" s="15" t="str">
        <f t="shared" si="187"/>
        <v/>
      </c>
      <c r="BW82" s="15">
        <f>IF(BV82="",0,VLOOKUP(BV82,Pointage[#All],2,FALSE)*BW$51)</f>
        <v>0</v>
      </c>
      <c r="BX82" s="24"/>
      <c r="BY82" s="15" t="str">
        <f t="shared" si="188"/>
        <v/>
      </c>
      <c r="BZ82" s="15">
        <f>IF(BY82="",0,VLOOKUP(BY82,Pointage[#All],2,FALSE)*BZ$51)</f>
        <v>0</v>
      </c>
      <c r="CA82" s="24"/>
      <c r="CB82" s="15" t="str">
        <f t="shared" si="189"/>
        <v/>
      </c>
      <c r="CC82" s="15">
        <f>IF(CB82="",0,VLOOKUP(CB82,Pointage[#All],2,FALSE)*CC$51)</f>
        <v>0</v>
      </c>
      <c r="CD82" s="24"/>
      <c r="CE82" s="15" t="str">
        <f t="shared" si="190"/>
        <v/>
      </c>
      <c r="CF82" s="15">
        <f>IF(CE82="",0,VLOOKUP(CE82,Pointage[#All],2,FALSE)*CF$51)</f>
        <v>0</v>
      </c>
      <c r="CG82" s="16">
        <f t="shared" si="201"/>
        <v>0</v>
      </c>
      <c r="CH82" s="17">
        <f t="shared" si="202"/>
        <v>0</v>
      </c>
      <c r="CI82" s="36"/>
      <c r="CJ82" s="52">
        <f t="shared" si="203"/>
        <v>0</v>
      </c>
    </row>
    <row r="83" spans="1:88" x14ac:dyDescent="0.3">
      <c r="A83" s="82" t="s">
        <v>23</v>
      </c>
      <c r="B83" s="83"/>
      <c r="C83" s="83"/>
      <c r="D83" s="83"/>
      <c r="E83" s="83"/>
      <c r="F83" s="83"/>
      <c r="G83" s="84"/>
      <c r="H83" s="28" t="s">
        <v>8</v>
      </c>
      <c r="I83" s="13" t="s">
        <v>12</v>
      </c>
      <c r="J83" s="31">
        <v>1</v>
      </c>
      <c r="K83" s="25" t="s">
        <v>14</v>
      </c>
      <c r="L83" s="13" t="s">
        <v>12</v>
      </c>
      <c r="M83" s="31">
        <v>1</v>
      </c>
      <c r="N83" s="25" t="s">
        <v>17</v>
      </c>
      <c r="O83" s="13" t="s">
        <v>12</v>
      </c>
      <c r="P83" s="31"/>
      <c r="Q83" s="1" t="s">
        <v>15</v>
      </c>
      <c r="R83" s="13" t="s">
        <v>12</v>
      </c>
      <c r="S83" s="31"/>
      <c r="T83" s="72" t="s">
        <v>1</v>
      </c>
      <c r="U83" s="28" t="s">
        <v>8</v>
      </c>
      <c r="V83" s="13" t="s">
        <v>12</v>
      </c>
      <c r="W83" s="30">
        <v>0</v>
      </c>
      <c r="X83" s="25" t="s">
        <v>14</v>
      </c>
      <c r="Y83" s="13" t="s">
        <v>12</v>
      </c>
      <c r="Z83" s="30">
        <v>2</v>
      </c>
      <c r="AA83" s="25" t="s">
        <v>17</v>
      </c>
      <c r="AB83" s="13" t="s">
        <v>12</v>
      </c>
      <c r="AC83" s="30"/>
      <c r="AD83" s="25" t="s">
        <v>15</v>
      </c>
      <c r="AE83" s="13" t="s">
        <v>12</v>
      </c>
      <c r="AF83" s="30">
        <v>12</v>
      </c>
      <c r="AG83" s="72" t="s">
        <v>1</v>
      </c>
      <c r="AH83" s="28" t="s">
        <v>8</v>
      </c>
      <c r="AI83" s="13" t="s">
        <v>12</v>
      </c>
      <c r="AJ83" s="31">
        <v>1</v>
      </c>
      <c r="AK83" s="25" t="s">
        <v>14</v>
      </c>
      <c r="AL83" s="13" t="s">
        <v>12</v>
      </c>
      <c r="AM83" s="31">
        <v>1</v>
      </c>
      <c r="AN83" s="42" t="s">
        <v>17</v>
      </c>
      <c r="AO83" s="13" t="s">
        <v>12</v>
      </c>
      <c r="AP83" s="31">
        <v>1</v>
      </c>
      <c r="AQ83" s="25" t="s">
        <v>15</v>
      </c>
      <c r="AR83" s="13" t="s">
        <v>12</v>
      </c>
      <c r="AS83" s="31"/>
      <c r="AT83" s="72" t="s">
        <v>1</v>
      </c>
      <c r="AU83" s="28" t="s">
        <v>8</v>
      </c>
      <c r="AV83" s="13" t="s">
        <v>12</v>
      </c>
      <c r="AW83" s="30">
        <v>1</v>
      </c>
      <c r="AX83" s="25" t="s">
        <v>14</v>
      </c>
      <c r="AY83" s="13" t="s">
        <v>12</v>
      </c>
      <c r="AZ83" s="30">
        <v>1</v>
      </c>
      <c r="BA83" s="42" t="s">
        <v>17</v>
      </c>
      <c r="BB83" s="13" t="s">
        <v>12</v>
      </c>
      <c r="BC83" s="30"/>
      <c r="BD83" s="25" t="s">
        <v>15</v>
      </c>
      <c r="BE83" s="13" t="s">
        <v>12</v>
      </c>
      <c r="BF83" s="30">
        <v>8</v>
      </c>
      <c r="BG83" s="72" t="s">
        <v>1</v>
      </c>
      <c r="BH83" s="28" t="s">
        <v>8</v>
      </c>
      <c r="BI83" s="13" t="s">
        <v>12</v>
      </c>
      <c r="BJ83" s="31"/>
      <c r="BK83" s="25" t="s">
        <v>14</v>
      </c>
      <c r="BL83" s="13" t="s">
        <v>12</v>
      </c>
      <c r="BM83" s="31"/>
      <c r="BN83" s="42" t="s">
        <v>17</v>
      </c>
      <c r="BO83" s="13" t="s">
        <v>12</v>
      </c>
      <c r="BP83" s="31"/>
      <c r="BQ83" s="25" t="s">
        <v>15</v>
      </c>
      <c r="BR83" s="13" t="s">
        <v>12</v>
      </c>
      <c r="BS83" s="31"/>
      <c r="BT83" s="72" t="s">
        <v>1</v>
      </c>
      <c r="BU83" s="28" t="s">
        <v>8</v>
      </c>
      <c r="BV83" s="13" t="s">
        <v>12</v>
      </c>
      <c r="BW83" s="30"/>
      <c r="BX83" s="25" t="s">
        <v>14</v>
      </c>
      <c r="BY83" s="13" t="s">
        <v>12</v>
      </c>
      <c r="BZ83" s="30">
        <v>1</v>
      </c>
      <c r="CA83" s="42" t="s">
        <v>17</v>
      </c>
      <c r="CB83" s="13" t="s">
        <v>12</v>
      </c>
      <c r="CC83" s="30"/>
      <c r="CD83" s="25" t="s">
        <v>15</v>
      </c>
      <c r="CE83" s="13" t="s">
        <v>12</v>
      </c>
      <c r="CF83" s="30"/>
      <c r="CG83" s="72" t="s">
        <v>1</v>
      </c>
      <c r="CH83" s="72" t="s">
        <v>1</v>
      </c>
      <c r="CI83" s="38"/>
      <c r="CJ83" s="52"/>
    </row>
    <row r="84" spans="1:88" x14ac:dyDescent="0.3">
      <c r="A84" s="79"/>
      <c r="B84" s="80"/>
      <c r="C84" s="80"/>
      <c r="D84" s="80"/>
      <c r="E84" s="80"/>
      <c r="F84" s="80"/>
      <c r="G84" s="81"/>
      <c r="H84" s="28" t="s">
        <v>9</v>
      </c>
      <c r="I84" s="1" t="s">
        <v>10</v>
      </c>
      <c r="J84" s="1" t="s">
        <v>11</v>
      </c>
      <c r="K84" s="25" t="s">
        <v>9</v>
      </c>
      <c r="L84" s="1" t="s">
        <v>10</v>
      </c>
      <c r="M84" s="1" t="s">
        <v>11</v>
      </c>
      <c r="N84" s="25" t="s">
        <v>9</v>
      </c>
      <c r="O84" s="1" t="s">
        <v>10</v>
      </c>
      <c r="P84" s="1" t="s">
        <v>11</v>
      </c>
      <c r="Q84" s="25" t="s">
        <v>9</v>
      </c>
      <c r="R84" s="1" t="s">
        <v>10</v>
      </c>
      <c r="S84" s="1" t="s">
        <v>11</v>
      </c>
      <c r="T84" s="72"/>
      <c r="U84" s="28" t="s">
        <v>9</v>
      </c>
      <c r="V84" s="1" t="s">
        <v>10</v>
      </c>
      <c r="W84" s="1" t="s">
        <v>11</v>
      </c>
      <c r="X84" s="25" t="s">
        <v>9</v>
      </c>
      <c r="Y84" s="1" t="s">
        <v>10</v>
      </c>
      <c r="Z84" s="1" t="s">
        <v>11</v>
      </c>
      <c r="AA84" s="25" t="s">
        <v>9</v>
      </c>
      <c r="AB84" s="1" t="s">
        <v>10</v>
      </c>
      <c r="AC84" s="1" t="s">
        <v>11</v>
      </c>
      <c r="AD84" s="25" t="s">
        <v>9</v>
      </c>
      <c r="AE84" s="1" t="s">
        <v>10</v>
      </c>
      <c r="AF84" s="1" t="s">
        <v>11</v>
      </c>
      <c r="AG84" s="72"/>
      <c r="AH84" s="28" t="s">
        <v>9</v>
      </c>
      <c r="AI84" s="1" t="s">
        <v>10</v>
      </c>
      <c r="AJ84" s="1" t="s">
        <v>11</v>
      </c>
      <c r="AK84" s="25" t="s">
        <v>9</v>
      </c>
      <c r="AL84" s="1" t="s">
        <v>10</v>
      </c>
      <c r="AM84" s="1" t="s">
        <v>11</v>
      </c>
      <c r="AN84" s="25" t="s">
        <v>9</v>
      </c>
      <c r="AO84" s="1" t="s">
        <v>10</v>
      </c>
      <c r="AP84" s="1" t="s">
        <v>11</v>
      </c>
      <c r="AQ84" s="25" t="s">
        <v>9</v>
      </c>
      <c r="AR84" s="1" t="s">
        <v>10</v>
      </c>
      <c r="AS84" s="1" t="s">
        <v>11</v>
      </c>
      <c r="AT84" s="72"/>
      <c r="AU84" s="28" t="s">
        <v>9</v>
      </c>
      <c r="AV84" s="1" t="s">
        <v>10</v>
      </c>
      <c r="AW84" s="1" t="s">
        <v>11</v>
      </c>
      <c r="AX84" s="25" t="s">
        <v>9</v>
      </c>
      <c r="AY84" s="1" t="s">
        <v>10</v>
      </c>
      <c r="AZ84" s="1" t="s">
        <v>11</v>
      </c>
      <c r="BA84" s="25" t="s">
        <v>9</v>
      </c>
      <c r="BB84" s="1" t="s">
        <v>10</v>
      </c>
      <c r="BC84" s="1" t="s">
        <v>11</v>
      </c>
      <c r="BD84" s="25" t="s">
        <v>9</v>
      </c>
      <c r="BE84" s="1" t="s">
        <v>10</v>
      </c>
      <c r="BF84" s="1" t="s">
        <v>11</v>
      </c>
      <c r="BG84" s="72"/>
      <c r="BH84" s="28" t="s">
        <v>9</v>
      </c>
      <c r="BI84" s="1" t="s">
        <v>10</v>
      </c>
      <c r="BJ84" s="1" t="s">
        <v>11</v>
      </c>
      <c r="BK84" s="25" t="s">
        <v>9</v>
      </c>
      <c r="BL84" s="1" t="s">
        <v>10</v>
      </c>
      <c r="BM84" s="1" t="s">
        <v>11</v>
      </c>
      <c r="BN84" s="25" t="s">
        <v>9</v>
      </c>
      <c r="BO84" s="1" t="s">
        <v>10</v>
      </c>
      <c r="BP84" s="1" t="s">
        <v>11</v>
      </c>
      <c r="BQ84" s="25" t="s">
        <v>9</v>
      </c>
      <c r="BR84" s="1" t="s">
        <v>10</v>
      </c>
      <c r="BS84" s="1" t="s">
        <v>11</v>
      </c>
      <c r="BT84" s="72"/>
      <c r="BU84" s="28" t="s">
        <v>9</v>
      </c>
      <c r="BV84" s="1" t="s">
        <v>10</v>
      </c>
      <c r="BW84" s="1" t="s">
        <v>11</v>
      </c>
      <c r="BX84" s="25" t="s">
        <v>9</v>
      </c>
      <c r="BY84" s="1" t="s">
        <v>10</v>
      </c>
      <c r="BZ84" s="1" t="s">
        <v>11</v>
      </c>
      <c r="CA84" s="25" t="s">
        <v>9</v>
      </c>
      <c r="CB84" s="1" t="s">
        <v>10</v>
      </c>
      <c r="CC84" s="1" t="s">
        <v>11</v>
      </c>
      <c r="CD84" s="25" t="s">
        <v>9</v>
      </c>
      <c r="CE84" s="1" t="s">
        <v>10</v>
      </c>
      <c r="CF84" s="1" t="s">
        <v>11</v>
      </c>
      <c r="CG84" s="72"/>
      <c r="CH84" s="72"/>
      <c r="CI84" s="38"/>
      <c r="CJ84" s="52"/>
    </row>
    <row r="85" spans="1:88" x14ac:dyDescent="0.3">
      <c r="A85" s="20">
        <v>1426</v>
      </c>
      <c r="B85" s="19" t="s">
        <v>146</v>
      </c>
      <c r="C85" s="19" t="s">
        <v>147</v>
      </c>
      <c r="D85" s="14">
        <f>T85+AG85++AT85+BG85+BT85+CG85</f>
        <v>46.25</v>
      </c>
      <c r="E85" s="15">
        <f>IF(D85=0,"",RANK(D85,D$85:D$96,0))</f>
        <v>1</v>
      </c>
      <c r="F85" s="15">
        <f t="shared" ref="F85:F96" si="204">IF(CH85=0,"",RANK(CH85,CH$4:CH$96,0))</f>
        <v>13</v>
      </c>
      <c r="G85" s="15" t="str">
        <f>IF(E85=1,"Or",IF(E85=2,"Argent",IF(E85=3,"Bronze","")))</f>
        <v>Or</v>
      </c>
      <c r="H85" s="20"/>
      <c r="I85" s="15" t="str">
        <f>IF(H85=0,"",IF(COUNTIF(H$85:H$96,"&gt;0")&gt;1,RANK(H85,H$85:H$96,0),IF(H85&gt;=63,1,IF(AND(H85&gt;=60,H85&lt;=62.9),2,3))))</f>
        <v/>
      </c>
      <c r="J85" s="15">
        <f>IF(I85="",0,VLOOKUP(I85,Pointage[#All],2,FALSE)*J$83)</f>
        <v>0</v>
      </c>
      <c r="K85" s="24"/>
      <c r="L85" s="15" t="str">
        <f>IF(K85=0,"",IF(COUNTIF(K$85:K$96,"&gt;0")&gt;1,RANK(K85,K$85:K$96,0),IF(K85&gt;=63,1,IF(AND(K85&gt;=60,K85&lt;=62.9),2,3))))</f>
        <v/>
      </c>
      <c r="M85" s="15">
        <f>IF(L85="",0,VLOOKUP(L85,Pointage[#All],2,FALSE)*M$83)</f>
        <v>0</v>
      </c>
      <c r="N85" s="24"/>
      <c r="O85" s="15" t="str">
        <f>IF(N85=0,"",IF(COUNTIF(N$85:N$96,"&gt;0")&gt;1,RANK(N85,N$85:N$96,0),IF(N85&gt;=63,1,IF(AND(N85&gt;=60,N85&lt;=62.9),2,3))))</f>
        <v/>
      </c>
      <c r="P85" s="15">
        <f>IF(O85="",0,VLOOKUP(O85,Pointage[#All],2,FALSE)*P$83)</f>
        <v>0</v>
      </c>
      <c r="Q85" s="24"/>
      <c r="R85" s="15" t="str">
        <f t="shared" ref="R85:R96" si="205">IF(Q85=0,"",IF(COUNTIF(Q$4:Q$96,"&gt;0")&gt;1,RANK(Q85,Q$4:Q$96,0),IF(Q85&gt;=63,1,IF(AND(Q85&gt;=60,Q85&lt;=62.9),2,3))))</f>
        <v/>
      </c>
      <c r="S85" s="15">
        <f>IF(R85="",0,VLOOKUP(R85,Pointage[#All],2,FALSE)*S$83)</f>
        <v>0</v>
      </c>
      <c r="T85" s="16">
        <f>IF(J85="","",J85+M85+S85)</f>
        <v>0</v>
      </c>
      <c r="U85" s="20">
        <v>57.692</v>
      </c>
      <c r="V85" s="15">
        <f>IF(U85=0,"",IF(COUNTIF(U$85:U$96,"&gt;0")&gt;1,RANK(U85,U$85:U$96,0),IF(U85&gt;=63,1,IF(AND(U85&gt;=60,U85&lt;=62.9),2,3))))</f>
        <v>3</v>
      </c>
      <c r="W85" s="15">
        <f>IF(V85="",0,VLOOKUP(V85,Pointage[#All],2,FALSE)*W$83)</f>
        <v>0</v>
      </c>
      <c r="X85" s="24">
        <v>58.448</v>
      </c>
      <c r="Y85" s="15">
        <f>IF(X85=0,"",IF(COUNTIF(X$85:X$96,"&gt;0")&gt;1,RANK(X85,X$85:X$96,0),IF(X85&gt;=63,1,IF(AND(X85&gt;=60,X85&lt;=62.9),2,3))))</f>
        <v>1</v>
      </c>
      <c r="Z85" s="15">
        <f>IF(Y85="",0,VLOOKUP(Y85,Pointage[#All],2,FALSE)*Z$83)</f>
        <v>12</v>
      </c>
      <c r="AA85" s="24"/>
      <c r="AB85" s="15" t="str">
        <f>IF(AA85=0,"",IF(COUNTIF(AA$85:AA$96,"&gt;0")&gt;1,RANK(AA85,AA$85:AA$96,0),IF(AA85&gt;=63,1,IF(AND(AA85&gt;=60,AA85&lt;=62.9),2,3))))</f>
        <v/>
      </c>
      <c r="AC85" s="15">
        <f>IF(AB85="",0,VLOOKUP(AB85,Pointage[#All],2,FALSE)*AC$83)</f>
        <v>0</v>
      </c>
      <c r="AD85" s="24">
        <v>64.265000000000001</v>
      </c>
      <c r="AE85" s="15">
        <f t="shared" ref="AE85:AE96" si="206">IF(AD85=0,"",IF(COUNTIF(AD$4:AD$96,"&gt;0")&gt;1,RANK(AD85,AD$4:AD$96,0),IF(AD85&gt;=63,1,IF(AND(AD85&gt;=60,AD85&lt;=62.9),2,3))))</f>
        <v>8</v>
      </c>
      <c r="AF85" s="15">
        <f>IF(AE85="",0,VLOOKUP(AE85,Pointage[#All],2,FALSE)*AF$83)</f>
        <v>0</v>
      </c>
      <c r="AG85" s="16">
        <f>IF(W85="","",W85+Z85+AF85)</f>
        <v>12</v>
      </c>
      <c r="AH85" s="20"/>
      <c r="AI85" s="15" t="str">
        <f>IF(AH85=0,"",IF(COUNTIF(AH$85:AH$96,"&gt;0")&gt;1,RANK(AH85,AH$85:AH$96,0),IF(AH85&gt;=63,1,IF(AND(AH85&gt;=60,AH85&lt;=62.9),2,3))))</f>
        <v/>
      </c>
      <c r="AJ85" s="15">
        <f>IF(AI85="",0,VLOOKUP(AI85,Pointage[#All],2,FALSE)*AJ$83)</f>
        <v>0</v>
      </c>
      <c r="AK85" s="24"/>
      <c r="AL85" s="15" t="str">
        <f>IF(AK85=0,"",IF(COUNTIF(AK$85:AK$96,"&gt;0")&gt;1,RANK(AK85,AK$85:AK$96,0),IF(AK85&gt;=63,1,IF(AND(AK85&gt;=60,AK85&lt;=62.9),2,3))))</f>
        <v/>
      </c>
      <c r="AM85" s="15">
        <f>IF(AL85="",0,VLOOKUP(AL85,Pointage[#All],2,FALSE)*AM$83)</f>
        <v>0</v>
      </c>
      <c r="AN85" s="24"/>
      <c r="AO85" s="15" t="str">
        <f>IF(AN85=0,"",IF(COUNTIF(AN$85:AN$96,"&gt;0")&gt;1,RANK(AN85,AN$85:AN$96,0),IF(AN85&gt;=63,1,IF(AND(AN85&gt;=60,AN85&lt;=62.9),2,3))))</f>
        <v/>
      </c>
      <c r="AP85" s="15">
        <f>IF(AO85="",0,VLOOKUP(AO85,Pointage[#All],2,FALSE)*AP$83)</f>
        <v>0</v>
      </c>
      <c r="AQ85" s="24"/>
      <c r="AR85" s="15" t="str">
        <f t="shared" ref="AR85:AR96" si="207">IF(AQ85=0,"",IF(COUNTIF(AQ$4:AQ$96,"&gt;0")&gt;1,RANK(AQ85,AQ$4:AQ$96,0),IF(AQ85&gt;=63,1,IF(AND(AQ85&gt;=60,AQ85&lt;=62.9),2,3))))</f>
        <v/>
      </c>
      <c r="AS85" s="15">
        <f>IF(AR85="",0,VLOOKUP(AR85,Pointage[#All],2,FALSE)*AS$83)</f>
        <v>0</v>
      </c>
      <c r="AT85" s="16">
        <f>IF(AJ85="","",AM85+AS85)</f>
        <v>0</v>
      </c>
      <c r="AU85" s="20">
        <v>63.845999999999997</v>
      </c>
      <c r="AV85" s="15">
        <f>IF(AU85=0,"",IF(COUNTIF(AU$85:AU$96,"&gt;0")&gt;1,RANK(AU85,AU$85:AU$96,0),IF(AU85&gt;=63,1,IF(AND(AU85&gt;=60,AU85&lt;=62.9),2,3))))</f>
        <v>1</v>
      </c>
      <c r="AW85" s="15">
        <f>IF(AV85="",0,VLOOKUP(AV85,Pointage[#All],2,FALSE)*AW$83)</f>
        <v>6</v>
      </c>
      <c r="AX85" s="24">
        <v>58.103000000000002</v>
      </c>
      <c r="AY85" s="15">
        <f>IF(AX85=0,"",IF(COUNTIF(AX$85:AX$96,"&gt;0")&gt;1,RANK(AX85,AX$85:AX$96,0),IF(AX85&gt;=63,1,IF(AND(AX85&gt;=60,AX85&lt;=62.9),2,3))))</f>
        <v>3</v>
      </c>
      <c r="AZ85" s="15">
        <f>IF(AY85="",0,VLOOKUP(AY85,Pointage[#All],2,FALSE)*AZ$83)</f>
        <v>4</v>
      </c>
      <c r="BA85" s="24"/>
      <c r="BB85" s="15" t="str">
        <f>IF(BA85=0,"",IF(COUNTIF(BA$85:BA$96,"&gt;0")&gt;1,RANK(BA85,BA$85:BA$96,0),IF(BA85&gt;=63,1,IF(AND(BA85&gt;=60,BA85&lt;=62.9),2,3))))</f>
        <v/>
      </c>
      <c r="BC85" s="15">
        <f>IF(BB85="",0,VLOOKUP(BB85,Pointage[#All],2,FALSE)*BC$83)</f>
        <v>0</v>
      </c>
      <c r="BD85" s="24">
        <v>69.412000000000006</v>
      </c>
      <c r="BE85" s="15">
        <f t="shared" ref="BE85:BE96" si="208">IF(BD85=0,"",IF(COUNTIF(BD$4:BD$96,"&gt;0")&gt;1,RANK(BD85,BD$4:BD$96,0),IF(BD85&gt;=63,1,IF(AND(BD85&gt;=60,BD85&lt;=62.9),2,3))))</f>
        <v>4</v>
      </c>
      <c r="BF85" s="15">
        <f>IF(BE85="",0,VLOOKUP(BE85,Pointage[#All],2,FALSE)*BF$83)</f>
        <v>24</v>
      </c>
      <c r="BG85" s="16">
        <f>IF(AW85="","",AZ85+BC85+BF85)</f>
        <v>28</v>
      </c>
      <c r="BH85" s="20"/>
      <c r="BI85" s="15" t="str">
        <f>IF(BH85=0,"",IF(COUNTIF(BH$85:BH$96,"&gt;0")&gt;1,RANK(BH85,BH$85:BH$96,0),IF(BH85&gt;=63,1,IF(AND(BH85&gt;=60,BH85&lt;=62.9),2,3))))</f>
        <v/>
      </c>
      <c r="BJ85" s="15">
        <f>IF(BI85="",0,VLOOKUP(BI85,Pointage[#All],2,FALSE)*BJ$83)</f>
        <v>0</v>
      </c>
      <c r="BK85" s="24"/>
      <c r="BL85" s="15" t="str">
        <f>IF(BK85=0,"",IF(COUNTIF(BK$85:BK$96,"&gt;0")&gt;1,RANK(BK85,BK$85:BK$96,0),IF(BK85&gt;=63,1,IF(AND(BK85&gt;=60,BK85&lt;=62.9),2,3))))</f>
        <v/>
      </c>
      <c r="BM85" s="15">
        <f>IF(BL85="",0,VLOOKUP(BL85,Pointage[#All],2,FALSE)*BM$83)</f>
        <v>0</v>
      </c>
      <c r="BN85" s="24"/>
      <c r="BO85" s="15" t="str">
        <f>IF(BN85=0,"",IF(COUNTIF(BN$85:BN$96,"&gt;0")&gt;1,RANK(BN85,BN$85:BN$96,0),IF(BN85&gt;=63,1,IF(AND(BN85&gt;=60,BN85&lt;=62.9),2,3))))</f>
        <v/>
      </c>
      <c r="BP85" s="15">
        <f>IF(BO85="",0,VLOOKUP(BO85,Pointage[#All],2,FALSE)*BP$83)</f>
        <v>0</v>
      </c>
      <c r="BQ85" s="24"/>
      <c r="BR85" s="15" t="str">
        <f t="shared" ref="BR85:BR96" si="209">IF(BQ85=0,"",IF(COUNTIF(BQ$4:BQ$96,"&gt;0")&gt;1,RANK(BQ85,BQ$4:BQ$96,0),IF(BQ85&gt;=63,1,IF(AND(BQ85&gt;=60,BQ85&lt;=62.9),2,3))))</f>
        <v/>
      </c>
      <c r="BS85" s="15">
        <f>IF(BR85="",0,VLOOKUP(BR85,Pointage[#All],2,FALSE)*BS$83)</f>
        <v>0</v>
      </c>
      <c r="BT85" s="16">
        <f>IF(BM85="","",BM85+BP85+BS85)</f>
        <v>0</v>
      </c>
      <c r="BU85" s="20"/>
      <c r="BV85" s="15" t="str">
        <f>IF(BU85=0,"",IF(COUNTIF(BU$85:BU$96,"&gt;0")&gt;1,RANK(BU85,BU$85:BU$96,0),IF(BU85&gt;=63,1,IF(AND(BU85&gt;=60,BU85&lt;=62.9),2,3))))</f>
        <v/>
      </c>
      <c r="BW85" s="15">
        <f>IF(BV85="",0,VLOOKUP(BV85,Pointage[#All],2,FALSE)*BW$83)</f>
        <v>0</v>
      </c>
      <c r="BX85" s="24">
        <v>60.517000000000003</v>
      </c>
      <c r="BY85" s="15">
        <f>IF(BX85=0,"",IF(COUNTIF(BX$85:BX$96,"&gt;0")&gt;1,RANK(BX85,BX$85:BX$96,0),IF(BX85&gt;=63,1,IF(AND(BX85&gt;=60,BX85&lt;=62.9),2,3))))</f>
        <v>2</v>
      </c>
      <c r="BZ85" s="15">
        <f>IF(BY85="",0,VLOOKUP(BY85,Pointage[#All],2,FALSE)*BZ$83)</f>
        <v>5</v>
      </c>
      <c r="CA85" s="24">
        <v>63</v>
      </c>
      <c r="CB85" s="15">
        <f>IF(CA85=0,"",IF(COUNTIF(CA$85:CA$96,"&gt;0")&gt;1,RANK(CA85,CA$85:CA$96,0),IF(CA85&gt;=63,1,IF(AND(CA85&gt;=60,CA85&lt;=62.9),2,3))))</f>
        <v>1</v>
      </c>
      <c r="CC85" s="15">
        <f>IF(CB85="",0,VLOOKUP(CB85,Pointage[#All],2,FALSE)*CC$83)</f>
        <v>0</v>
      </c>
      <c r="CD85" s="24">
        <v>65</v>
      </c>
      <c r="CE85" s="15">
        <f t="shared" ref="CE85:CE96" si="210">IF(CD85=0,"",IF(COUNTIF(CD$4:CD$96,"&gt;0")&gt;1,RANK(CD85,CD$4:CD$96,0),IF(CD85&gt;=63,1,IF(AND(CD85&gt;=60,CD85&lt;=62.9),2,3))))</f>
        <v>10</v>
      </c>
      <c r="CF85" s="15">
        <f>IF(CE85="",0,VLOOKUP(CE85,Pointage[#All],2,FALSE)*CF$83)</f>
        <v>0</v>
      </c>
      <c r="CG85" s="16">
        <f>IF(BZ85="","",BZ85+CF85+CC85)*1.25</f>
        <v>6.25</v>
      </c>
      <c r="CH85" s="17">
        <f>S85+AF85+AS85+BF85+BS85+CF85*1.25</f>
        <v>24</v>
      </c>
      <c r="CI85" s="39" t="s">
        <v>219</v>
      </c>
      <c r="CJ85" s="52">
        <f t="shared" si="203"/>
        <v>188.517</v>
      </c>
    </row>
    <row r="86" spans="1:88" x14ac:dyDescent="0.3">
      <c r="A86" s="20"/>
      <c r="B86" s="19" t="s">
        <v>81</v>
      </c>
      <c r="C86" s="19" t="s">
        <v>82</v>
      </c>
      <c r="D86" s="14">
        <f>T86+AG86++AT86+BG86+BT86+CG86</f>
        <v>15</v>
      </c>
      <c r="E86" s="15">
        <f>IF(D86=0,"",RANK(D86,D$85:D$96,0))</f>
        <v>2</v>
      </c>
      <c r="F86" s="15" t="str">
        <f t="shared" si="204"/>
        <v/>
      </c>
      <c r="G86" s="15" t="str">
        <f>IF(E86=1,"Or",IF(E86=2,"Argent",IF(E86=3,"Bronze","")))</f>
        <v>Argent</v>
      </c>
      <c r="H86" s="20">
        <v>61.345999999999997</v>
      </c>
      <c r="I86" s="15">
        <f>IF(H86=0,"",IF(COUNTIF(H$85:H$96,"&gt;0")&gt;1,RANK(H86,H$85:H$96,0),IF(H86&gt;=63,1,IF(AND(H86&gt;=60,H86&lt;=62.9),2,3))))</f>
        <v>2</v>
      </c>
      <c r="J86" s="15">
        <f>IF(I86="",0,VLOOKUP(I86,Pointage[#All],2,FALSE)*J$83)</f>
        <v>5</v>
      </c>
      <c r="K86" s="24">
        <v>60.69</v>
      </c>
      <c r="L86" s="15">
        <f>IF(K86=0,"",IF(COUNTIF(K$85:K$96,"&gt;0")&gt;1,RANK(K86,K$85:K$96,0),IF(K86&gt;=63,1,IF(AND(K86&gt;=60,K86&lt;=62.9),2,3))))</f>
        <v>2</v>
      </c>
      <c r="M86" s="15">
        <f>IF(L86="",0,VLOOKUP(L86,Pointage[#All],2,FALSE)*M$83)</f>
        <v>5</v>
      </c>
      <c r="N86" s="24"/>
      <c r="O86" s="15" t="str">
        <f>IF(N86=0,"",IF(COUNTIF(N$85:N$96,"&gt;0")&gt;1,RANK(N86,N$85:N$96,0),IF(N86&gt;=63,1,IF(AND(N86&gt;=60,N86&lt;=62.9),2,3))))</f>
        <v/>
      </c>
      <c r="P86" s="15">
        <f>IF(O86="",0,VLOOKUP(O86,Pointage[#All],2,FALSE)*P$83)</f>
        <v>0</v>
      </c>
      <c r="Q86" s="24"/>
      <c r="R86" s="15" t="str">
        <f t="shared" si="205"/>
        <v/>
      </c>
      <c r="S86" s="15">
        <f>IF(R86="",0,VLOOKUP(R86,Pointage[#All],2,FALSE)*S$83)</f>
        <v>0</v>
      </c>
      <c r="T86" s="16">
        <f>IF(J86="","",J86+M86+S86)</f>
        <v>10</v>
      </c>
      <c r="U86" s="20"/>
      <c r="V86" s="15" t="str">
        <f>IF(U86=0,"",IF(COUNTIF(U$85:U$96,"&gt;0")&gt;1,RANK(U86,U$85:U$96,0),IF(U86&gt;=63,1,IF(AND(U86&gt;=60,U86&lt;=62.9),2,3))))</f>
        <v/>
      </c>
      <c r="W86" s="15">
        <f>IF(V86="",0,VLOOKUP(V86,Pointage[#All],2,FALSE)*W$83)</f>
        <v>0</v>
      </c>
      <c r="X86" s="24"/>
      <c r="Y86" s="15" t="str">
        <f>IF(X86=0,"",IF(COUNTIF(X$85:X$96,"&gt;0")&gt;1,RANK(X86,X$85:X$96,0),IF(X86&gt;=63,1,IF(AND(X86&gt;=60,X86&lt;=62.9),2,3))))</f>
        <v/>
      </c>
      <c r="Z86" s="15">
        <f>IF(Y86="",0,VLOOKUP(Y86,Pointage[#All],2,FALSE)*Z$83)</f>
        <v>0</v>
      </c>
      <c r="AA86" s="24"/>
      <c r="AB86" s="15" t="str">
        <f>IF(AA86=0,"",IF(COUNTIF(AA$85:AA$96,"&gt;0")&gt;1,RANK(AA86,AA$85:AA$96,0),IF(AA86&gt;=63,1,IF(AND(AA86&gt;=60,AA86&lt;=62.9),2,3))))</f>
        <v/>
      </c>
      <c r="AC86" s="15">
        <f>IF(AB86="",0,VLOOKUP(AB86,Pointage[#All],2,FALSE)*AC$83)</f>
        <v>0</v>
      </c>
      <c r="AD86" s="24"/>
      <c r="AE86" s="15" t="str">
        <f t="shared" si="206"/>
        <v/>
      </c>
      <c r="AF86" s="15">
        <f>IF(AE86="",0,VLOOKUP(AE86,Pointage[#All],2,FALSE)*AF$83)</f>
        <v>0</v>
      </c>
      <c r="AG86" s="16">
        <f>IF(W86="","",W86+Z86+AF86)</f>
        <v>0</v>
      </c>
      <c r="AH86" s="20">
        <v>65.290000000000006</v>
      </c>
      <c r="AI86" s="15">
        <f>IF(AH86=0,"",IF(COUNTIF(AH$85:AH$96,"&gt;0")&gt;1,RANK(AH86,AH$85:AH$96,0),IF(AH86&gt;=63,1,IF(AND(AH86&gt;=60,AH86&lt;=62.9),2,3))))</f>
        <v>1</v>
      </c>
      <c r="AJ86" s="15">
        <f>IF(AI86="",0,VLOOKUP(AI86,Pointage[#All],2,FALSE)*AJ$83)</f>
        <v>6</v>
      </c>
      <c r="AK86" s="24">
        <v>62.75</v>
      </c>
      <c r="AL86" s="15">
        <f>IF(AK86=0,"",IF(COUNTIF(AK$85:AK$96,"&gt;0")&gt;1,RANK(AK86,AK$85:AK$96,0),IF(AK86&gt;=63,1,IF(AND(AK86&gt;=60,AK86&lt;=62.9),2,3))))</f>
        <v>2</v>
      </c>
      <c r="AM86" s="15">
        <f>IF(AL86="",0,VLOOKUP(AL86,Pointage[#All],2,FALSE)*AM$83)</f>
        <v>5</v>
      </c>
      <c r="AN86" s="24">
        <v>62.6</v>
      </c>
      <c r="AO86" s="15">
        <f>IF(AN86=0,"",IF(COUNTIF(AN$85:AN$96,"&gt;0")&gt;1,RANK(AN86,AN$85:AN$96,0),IF(AN86&gt;=63,1,IF(AND(AN86&gt;=60,AN86&lt;=62.9),2,3))))</f>
        <v>2</v>
      </c>
      <c r="AP86" s="15">
        <f>IF(AO86="",0,VLOOKUP(AO86,Pointage[#All],2,FALSE)*AP$83)</f>
        <v>5</v>
      </c>
      <c r="AQ86" s="24"/>
      <c r="AR86" s="15" t="str">
        <f t="shared" si="207"/>
        <v/>
      </c>
      <c r="AS86" s="15">
        <f>IF(AR86="",0,VLOOKUP(AR86,Pointage[#All],2,FALSE)*AS$83)</f>
        <v>0</v>
      </c>
      <c r="AT86" s="16">
        <f>IF(AJ86="","",AM86+AS86)</f>
        <v>5</v>
      </c>
      <c r="AU86" s="20"/>
      <c r="AV86" s="15" t="str">
        <f>IF(AU86=0,"",IF(COUNTIF(AU$85:AU$96,"&gt;0")&gt;1,RANK(AU86,AU$85:AU$96,0),IF(AU86&gt;=63,1,IF(AND(AU86&gt;=60,AU86&lt;=62.9),2,3))))</f>
        <v/>
      </c>
      <c r="AW86" s="15">
        <f>IF(AV86="",0,VLOOKUP(AV86,Pointage[#All],2,FALSE)*AW$83)</f>
        <v>0</v>
      </c>
      <c r="AX86" s="24"/>
      <c r="AY86" s="15" t="str">
        <f>IF(AX86=0,"",IF(COUNTIF(AX$85:AX$96,"&gt;0")&gt;1,RANK(AX86,AX$85:AX$96,0),IF(AX86&gt;=63,1,IF(AND(AX86&gt;=60,AX86&lt;=62.9),2,3))))</f>
        <v/>
      </c>
      <c r="AZ86" s="15">
        <f>IF(AY86="",0,VLOOKUP(AY86,Pointage[#All],2,FALSE)*AZ$83)</f>
        <v>0</v>
      </c>
      <c r="BA86" s="24"/>
      <c r="BB86" s="15" t="str">
        <f>IF(BA86=0,"",IF(COUNTIF(BA$85:BA$96,"&gt;0")&gt;1,RANK(BA86,BA$85:BA$96,0),IF(BA86&gt;=63,1,IF(AND(BA86&gt;=60,BA86&lt;=62.9),2,3))))</f>
        <v/>
      </c>
      <c r="BC86" s="15">
        <f>IF(BB86="",0,VLOOKUP(BB86,Pointage[#All],2,FALSE)*BC$83)</f>
        <v>0</v>
      </c>
      <c r="BD86" s="24"/>
      <c r="BE86" s="15" t="str">
        <f t="shared" si="208"/>
        <v/>
      </c>
      <c r="BF86" s="15">
        <f>IF(BE86="",0,VLOOKUP(BE86,Pointage[#All],2,FALSE)*BF$83)</f>
        <v>0</v>
      </c>
      <c r="BG86" s="16">
        <f>IF(AW86="","",AZ86+BC86+BF86)</f>
        <v>0</v>
      </c>
      <c r="BH86" s="20"/>
      <c r="BI86" s="15" t="str">
        <f>IF(BH86=0,"",IF(COUNTIF(BH$85:BH$96,"&gt;0")&gt;1,RANK(BH86,BH$85:BH$96,0),IF(BH86&gt;=63,1,IF(AND(BH86&gt;=60,BH86&lt;=62.9),2,3))))</f>
        <v/>
      </c>
      <c r="BJ86" s="15">
        <f>IF(BI86="",0,VLOOKUP(BI86,Pointage[#All],2,FALSE)*BJ$83)</f>
        <v>0</v>
      </c>
      <c r="BK86" s="24"/>
      <c r="BL86" s="15" t="str">
        <f>IF(BK86=0,"",IF(COUNTIF(BK$85:BK$96,"&gt;0")&gt;1,RANK(BK86,BK$85:BK$96,0),IF(BK86&gt;=63,1,IF(AND(BK86&gt;=60,BK86&lt;=62.9),2,3))))</f>
        <v/>
      </c>
      <c r="BM86" s="15">
        <f>IF(BL86="",0,VLOOKUP(BL86,Pointage[#All],2,FALSE)*BM$83)</f>
        <v>0</v>
      </c>
      <c r="BN86" s="24"/>
      <c r="BO86" s="15" t="str">
        <f>IF(BN86=0,"",IF(COUNTIF(BN$85:BN$96,"&gt;0")&gt;1,RANK(BN86,BN$85:BN$96,0),IF(BN86&gt;=63,1,IF(AND(BN86&gt;=60,BN86&lt;=62.9),2,3))))</f>
        <v/>
      </c>
      <c r="BP86" s="15">
        <f>IF(BO86="",0,VLOOKUP(BO86,Pointage[#All],2,FALSE)*BP$83)</f>
        <v>0</v>
      </c>
      <c r="BQ86" s="24"/>
      <c r="BR86" s="15" t="str">
        <f t="shared" si="209"/>
        <v/>
      </c>
      <c r="BS86" s="15">
        <f>IF(BR86="",0,VLOOKUP(BR86,Pointage[#All],2,FALSE)*BS$83)</f>
        <v>0</v>
      </c>
      <c r="BT86" s="16">
        <f>IF(BM86="","",BM86+BP86+BS86)</f>
        <v>0</v>
      </c>
      <c r="BU86" s="20"/>
      <c r="BV86" s="15" t="str">
        <f>IF(BU86=0,"",IF(COUNTIF(BU$85:BU$96,"&gt;0")&gt;1,RANK(BU86,BU$85:BU$96,0),IF(BU86&gt;=63,1,IF(AND(BU86&gt;=60,BU86&lt;=62.9),2,3))))</f>
        <v/>
      </c>
      <c r="BW86" s="15">
        <f>IF(BV86="",0,VLOOKUP(BV86,Pointage[#All],2,FALSE)*BW$83)</f>
        <v>0</v>
      </c>
      <c r="BX86" s="24"/>
      <c r="BY86" s="15" t="str">
        <f>IF(BX86=0,"",IF(COUNTIF(BX$85:BX$96,"&gt;0")&gt;1,RANK(BX86,BX$85:BX$96,0),IF(BX86&gt;=63,1,IF(AND(BX86&gt;=60,BX86&lt;=62.9),2,3))))</f>
        <v/>
      </c>
      <c r="BZ86" s="15">
        <f>IF(BY86="",0,VLOOKUP(BY86,Pointage[#All],2,FALSE)*BZ$83)</f>
        <v>0</v>
      </c>
      <c r="CA86" s="24"/>
      <c r="CB86" s="15" t="str">
        <f>IF(CA86=0,"",IF(COUNTIF(CA$85:CA$96,"&gt;0")&gt;1,RANK(CA86,CA$85:CA$96,0),IF(CA86&gt;=63,1,IF(AND(CA86&gt;=60,CA86&lt;=62.9),2,3))))</f>
        <v/>
      </c>
      <c r="CC86" s="15">
        <f>IF(CB86="",0,VLOOKUP(CB86,Pointage[#All],2,FALSE)*CC$83)</f>
        <v>0</v>
      </c>
      <c r="CD86" s="24"/>
      <c r="CE86" s="15" t="str">
        <f t="shared" si="210"/>
        <v/>
      </c>
      <c r="CF86" s="15">
        <f>IF(CE86="",0,VLOOKUP(CE86,Pointage[#All],2,FALSE)*CF$83)</f>
        <v>0</v>
      </c>
      <c r="CG86" s="16">
        <f>IF(BZ86="","",BZ86+CF86+CC86)*1.25</f>
        <v>0</v>
      </c>
      <c r="CH86" s="17">
        <f>S86+AF86+AS86+BF86+BS86+CF86*1.25</f>
        <v>0</v>
      </c>
      <c r="CI86" s="36"/>
      <c r="CJ86" s="52">
        <f t="shared" si="203"/>
        <v>0</v>
      </c>
    </row>
    <row r="87" spans="1:88" x14ac:dyDescent="0.3">
      <c r="A87" s="20"/>
      <c r="B87" s="19" t="s">
        <v>148</v>
      </c>
      <c r="C87" s="19" t="s">
        <v>149</v>
      </c>
      <c r="D87" s="14">
        <f>T87+AG87++AT87+BG87+BT87+CG87</f>
        <v>10</v>
      </c>
      <c r="E87" s="15">
        <f>IF(D87=0,"",RANK(D87,D$85:D$96,0))</f>
        <v>3</v>
      </c>
      <c r="F87" s="15" t="str">
        <f t="shared" si="204"/>
        <v/>
      </c>
      <c r="G87" s="15" t="str">
        <f>IF(E87=1,"Or",IF(E87=2,"Argent",IF(E87=3,"Bronze","")))</f>
        <v>Bronze</v>
      </c>
      <c r="H87" s="20"/>
      <c r="I87" s="15" t="str">
        <f>IF(H87=0,"",IF(COUNTIF(H$85:H$96,"&gt;0")&gt;1,RANK(H87,H$85:H$96,0),IF(H87&gt;=63,1,IF(AND(H87&gt;=60,H87&lt;=62.9),2,3))))</f>
        <v/>
      </c>
      <c r="J87" s="15">
        <f>IF(I87="",0,VLOOKUP(I87,Pointage[#All],2,FALSE)*J$83)</f>
        <v>0</v>
      </c>
      <c r="K87" s="24"/>
      <c r="L87" s="15" t="str">
        <f>IF(K87=0,"",IF(COUNTIF(K$85:K$96,"&gt;0")&gt;1,RANK(K87,K$85:K$96,0),IF(K87&gt;=63,1,IF(AND(K87&gt;=60,K87&lt;=62.9),2,3))))</f>
        <v/>
      </c>
      <c r="M87" s="15">
        <f>IF(L87="",0,VLOOKUP(L87,Pointage[#All],2,FALSE)*M$83)</f>
        <v>0</v>
      </c>
      <c r="N87" s="24"/>
      <c r="O87" s="15" t="str">
        <f>IF(N87=0,"",IF(COUNTIF(N$85:N$96,"&gt;0")&gt;1,RANK(N87,N$85:N$96,0),IF(N87&gt;=63,1,IF(AND(N87&gt;=60,N87&lt;=62.9),2,3))))</f>
        <v/>
      </c>
      <c r="P87" s="15">
        <f>IF(O87="",0,VLOOKUP(O87,Pointage[#All],2,FALSE)*P$83)</f>
        <v>0</v>
      </c>
      <c r="Q87" s="24"/>
      <c r="R87" s="15" t="str">
        <f t="shared" si="205"/>
        <v/>
      </c>
      <c r="S87" s="15">
        <f>IF(R87="",0,VLOOKUP(R87,Pointage[#All],2,FALSE)*S$83)</f>
        <v>0</v>
      </c>
      <c r="T87" s="16">
        <f>IF(J87="","",J87+M87+S87)</f>
        <v>0</v>
      </c>
      <c r="U87" s="20">
        <v>0</v>
      </c>
      <c r="V87" s="15" t="str">
        <f>IF(U87=0,"",IF(COUNTIF(U$85:U$96,"&gt;0")&gt;1,RANK(U87,U$85:U$96,0),IF(U87&gt;=63,1,IF(AND(U87&gt;=60,U87&lt;=62.9),2,3))))</f>
        <v/>
      </c>
      <c r="W87" s="15">
        <f>IF(V87="",0,VLOOKUP(V87,Pointage[#All],2,FALSE)*W$83)</f>
        <v>0</v>
      </c>
      <c r="X87" s="24">
        <v>56.448</v>
      </c>
      <c r="Y87" s="15">
        <f>IF(X87=0,"",IF(COUNTIF(X$85:X$96,"&gt;0")&gt;1,RANK(X87,X$85:X$96,0),IF(X87&gt;=63,1,IF(AND(X87&gt;=60,X87&lt;=62.9),2,3))))</f>
        <v>2</v>
      </c>
      <c r="Z87" s="15">
        <f>IF(Y87="",0,VLOOKUP(Y87,Pointage[#All],2,FALSE)*Z$83)</f>
        <v>10</v>
      </c>
      <c r="AA87" s="24"/>
      <c r="AB87" s="15" t="str">
        <f>IF(AA87=0,"",IF(COUNTIF(AA$85:AA$96,"&gt;0")&gt;1,RANK(AA87,AA$85:AA$96,0),IF(AA87&gt;=63,1,IF(AND(AA87&gt;=60,AA87&lt;=62.9),2,3))))</f>
        <v/>
      </c>
      <c r="AC87" s="15">
        <f>IF(AB87="",0,VLOOKUP(AB87,Pointage[#All],2,FALSE)*AC$83)</f>
        <v>0</v>
      </c>
      <c r="AD87" s="24"/>
      <c r="AE87" s="15" t="str">
        <f t="shared" si="206"/>
        <v/>
      </c>
      <c r="AF87" s="15">
        <f>IF(AE87="",0,VLOOKUP(AE87,Pointage[#All],2,FALSE)*AF$83)</f>
        <v>0</v>
      </c>
      <c r="AG87" s="16">
        <f>IF(W87="","",W87+Z87+AF87)</f>
        <v>10</v>
      </c>
      <c r="AH87" s="20"/>
      <c r="AI87" s="15" t="str">
        <f>IF(AH87=0,"",IF(COUNTIF(AH$85:AH$96,"&gt;0")&gt;1,RANK(AH87,AH$85:AH$96,0),IF(AH87&gt;=63,1,IF(AND(AH87&gt;=60,AH87&lt;=62.9),2,3))))</f>
        <v/>
      </c>
      <c r="AJ87" s="15">
        <f>IF(AI87="",0,VLOOKUP(AI87,Pointage[#All],2,FALSE)*AJ$83)</f>
        <v>0</v>
      </c>
      <c r="AK87" s="24"/>
      <c r="AL87" s="15" t="str">
        <f>IF(AK87=0,"",IF(COUNTIF(AK$85:AK$96,"&gt;0")&gt;1,RANK(AK87,AK$85:AK$96,0),IF(AK87&gt;=63,1,IF(AND(AK87&gt;=60,AK87&lt;=62.9),2,3))))</f>
        <v/>
      </c>
      <c r="AM87" s="15">
        <f>IF(AL87="",0,VLOOKUP(AL87,Pointage[#All],2,FALSE)*AM$83)</f>
        <v>0</v>
      </c>
      <c r="AN87" s="24"/>
      <c r="AO87" s="15" t="str">
        <f>IF(AN87=0,"",IF(COUNTIF(AN$85:AN$96,"&gt;0")&gt;1,RANK(AN87,AN$85:AN$96,0),IF(AN87&gt;=63,1,IF(AND(AN87&gt;=60,AN87&lt;=62.9),2,3))))</f>
        <v/>
      </c>
      <c r="AP87" s="15">
        <f>IF(AO87="",0,VLOOKUP(AO87,Pointage[#All],2,FALSE)*AP$83)</f>
        <v>0</v>
      </c>
      <c r="AQ87" s="24"/>
      <c r="AR87" s="15" t="str">
        <f t="shared" si="207"/>
        <v/>
      </c>
      <c r="AS87" s="15">
        <f>IF(AR87="",0,VLOOKUP(AR87,Pointage[#All],2,FALSE)*AS$83)</f>
        <v>0</v>
      </c>
      <c r="AT87" s="16">
        <f>IF(AJ87="","",AM87+AS87)</f>
        <v>0</v>
      </c>
      <c r="AU87" s="20"/>
      <c r="AV87" s="15" t="str">
        <f>IF(AU87=0,"",IF(COUNTIF(AU$85:AU$96,"&gt;0")&gt;1,RANK(AU87,AU$85:AU$96,0),IF(AU87&gt;=63,1,IF(AND(AU87&gt;=60,AU87&lt;=62.9),2,3))))</f>
        <v/>
      </c>
      <c r="AW87" s="15">
        <f>IF(AV87="",0,VLOOKUP(AV87,Pointage[#All],2,FALSE)*AW$83)</f>
        <v>0</v>
      </c>
      <c r="AX87" s="24"/>
      <c r="AY87" s="15" t="str">
        <f>IF(AX87=0,"",IF(COUNTIF(AX$85:AX$96,"&gt;0")&gt;1,RANK(AX87,AX$85:AX$96,0),IF(AX87&gt;=63,1,IF(AND(AX87&gt;=60,AX87&lt;=62.9),2,3))))</f>
        <v/>
      </c>
      <c r="AZ87" s="15">
        <f>IF(AY87="",0,VLOOKUP(AY87,Pointage[#All],2,FALSE)*AZ$83)</f>
        <v>0</v>
      </c>
      <c r="BA87" s="24"/>
      <c r="BB87" s="15" t="str">
        <f>IF(BA87=0,"",IF(COUNTIF(BA$85:BA$96,"&gt;0")&gt;1,RANK(BA87,BA$85:BA$96,0),IF(BA87&gt;=63,1,IF(AND(BA87&gt;=60,BA87&lt;=62.9),2,3))))</f>
        <v/>
      </c>
      <c r="BC87" s="15">
        <f>IF(BB87="",0,VLOOKUP(BB87,Pointage[#All],2,FALSE)*BC$83)</f>
        <v>0</v>
      </c>
      <c r="BD87" s="24"/>
      <c r="BE87" s="15" t="str">
        <f t="shared" si="208"/>
        <v/>
      </c>
      <c r="BF87" s="15">
        <f>IF(BE87="",0,VLOOKUP(BE87,Pointage[#All],2,FALSE)*BF$83)</f>
        <v>0</v>
      </c>
      <c r="BG87" s="16">
        <f>IF(AW87="","",AZ87+BC87+BF87)</f>
        <v>0</v>
      </c>
      <c r="BH87" s="20"/>
      <c r="BI87" s="15" t="str">
        <f>IF(BH87=0,"",IF(COUNTIF(BH$85:BH$96,"&gt;0")&gt;1,RANK(BH87,BH$85:BH$96,0),IF(BH87&gt;=63,1,IF(AND(BH87&gt;=60,BH87&lt;=62.9),2,3))))</f>
        <v/>
      </c>
      <c r="BJ87" s="15">
        <f>IF(BI87="",0,VLOOKUP(BI87,Pointage[#All],2,FALSE)*BJ$83)</f>
        <v>0</v>
      </c>
      <c r="BK87" s="24"/>
      <c r="BL87" s="15" t="str">
        <f>IF(BK87=0,"",IF(COUNTIF(BK$85:BK$96,"&gt;0")&gt;1,RANK(BK87,BK$85:BK$96,0),IF(BK87&gt;=63,1,IF(AND(BK87&gt;=60,BK87&lt;=62.9),2,3))))</f>
        <v/>
      </c>
      <c r="BM87" s="15">
        <f>IF(BL87="",0,VLOOKUP(BL87,Pointage[#All],2,FALSE)*BM$83)</f>
        <v>0</v>
      </c>
      <c r="BN87" s="24"/>
      <c r="BO87" s="15" t="str">
        <f>IF(BN87=0,"",IF(COUNTIF(BN$85:BN$96,"&gt;0")&gt;1,RANK(BN87,BN$85:BN$96,0),IF(BN87&gt;=63,1,IF(AND(BN87&gt;=60,BN87&lt;=62.9),2,3))))</f>
        <v/>
      </c>
      <c r="BP87" s="15">
        <f>IF(BO87="",0,VLOOKUP(BO87,Pointage[#All],2,FALSE)*BP$83)</f>
        <v>0</v>
      </c>
      <c r="BQ87" s="24"/>
      <c r="BR87" s="15" t="str">
        <f t="shared" si="209"/>
        <v/>
      </c>
      <c r="BS87" s="15">
        <f>IF(BR87="",0,VLOOKUP(BR87,Pointage[#All],2,FALSE)*BS$83)</f>
        <v>0</v>
      </c>
      <c r="BT87" s="16">
        <f>IF(BM87="","",BM87+BP87+BS87)</f>
        <v>0</v>
      </c>
      <c r="BU87" s="20"/>
      <c r="BV87" s="15" t="str">
        <f>IF(BU87=0,"",IF(COUNTIF(BU$85:BU$96,"&gt;0")&gt;1,RANK(BU87,BU$85:BU$96,0),IF(BU87&gt;=63,1,IF(AND(BU87&gt;=60,BU87&lt;=62.9),2,3))))</f>
        <v/>
      </c>
      <c r="BW87" s="15">
        <f>IF(BV87="",0,VLOOKUP(BV87,Pointage[#All],2,FALSE)*BW$83)</f>
        <v>0</v>
      </c>
      <c r="BX87" s="24"/>
      <c r="BY87" s="15" t="str">
        <f>IF(BX87=0,"",IF(COUNTIF(BX$85:BX$96,"&gt;0")&gt;1,RANK(BX87,BX$85:BX$96,0),IF(BX87&gt;=63,1,IF(AND(BX87&gt;=60,BX87&lt;=62.9),2,3))))</f>
        <v/>
      </c>
      <c r="BZ87" s="15">
        <f>IF(BY87="",0,VLOOKUP(BY87,Pointage[#All],2,FALSE)*BZ$83)</f>
        <v>0</v>
      </c>
      <c r="CA87" s="24"/>
      <c r="CB87" s="15" t="str">
        <f>IF(CA87=0,"",IF(COUNTIF(CA$85:CA$96,"&gt;0")&gt;1,RANK(CA87,CA$85:CA$96,0),IF(CA87&gt;=63,1,IF(AND(CA87&gt;=60,CA87&lt;=62.9),2,3))))</f>
        <v/>
      </c>
      <c r="CC87" s="15">
        <f>IF(CB87="",0,VLOOKUP(CB87,Pointage[#All],2,FALSE)*CC$83)</f>
        <v>0</v>
      </c>
      <c r="CD87" s="24"/>
      <c r="CE87" s="15" t="str">
        <f t="shared" si="210"/>
        <v/>
      </c>
      <c r="CF87" s="15">
        <f>IF(CE87="",0,VLOOKUP(CE87,Pointage[#All],2,FALSE)*CF$83)</f>
        <v>0</v>
      </c>
      <c r="CG87" s="16">
        <f>IF(BZ87="","",BZ87+CF87+CC87)*1.25</f>
        <v>0</v>
      </c>
      <c r="CH87" s="17">
        <f>S87+AF87+AS87+BF87+BS87+CF87*1.25</f>
        <v>0</v>
      </c>
      <c r="CI87" s="36"/>
      <c r="CJ87" s="52">
        <f t="shared" si="203"/>
        <v>0</v>
      </c>
    </row>
    <row r="88" spans="1:88" x14ac:dyDescent="0.3">
      <c r="A88" s="20"/>
      <c r="B88" s="19"/>
      <c r="C88" s="19"/>
      <c r="D88" s="14">
        <f t="shared" ref="D88:D96" si="211">T88+AG88++AT88+BG88+BT88+CG88</f>
        <v>0</v>
      </c>
      <c r="E88" s="15" t="str">
        <f t="shared" ref="E88:E96" si="212">IF(D88=0,"",RANK(D88,D$85:D$96,0))</f>
        <v/>
      </c>
      <c r="F88" s="15" t="str">
        <f t="shared" si="204"/>
        <v/>
      </c>
      <c r="G88" s="15" t="str">
        <f t="shared" ref="G88:G96" si="213">IF(E88=1,"Or",IF(E88=2,"Argent",IF(E88=3,"Bronze","")))</f>
        <v/>
      </c>
      <c r="H88" s="20"/>
      <c r="I88" s="15" t="str">
        <f t="shared" ref="I88:I96" si="214">IF(H88=0,"",IF(COUNTIF(H$85:H$96,"&gt;0")&gt;1,RANK(H88,H$85:H$96,0),IF(H88&gt;=63,1,IF(AND(H88&gt;=60,H88&lt;=62.9),2,3))))</f>
        <v/>
      </c>
      <c r="J88" s="15">
        <f>IF(I88="",0,VLOOKUP(I88,Pointage[#All],2,FALSE)*J$83)</f>
        <v>0</v>
      </c>
      <c r="K88" s="24"/>
      <c r="L88" s="15" t="str">
        <f t="shared" ref="L88:L96" si="215">IF(K88=0,"",IF(COUNTIF(K$85:K$96,"&gt;0")&gt;1,RANK(K88,K$85:K$96,0),IF(K88&gt;=63,1,IF(AND(K88&gt;=60,K88&lt;=62.9),2,3))))</f>
        <v/>
      </c>
      <c r="M88" s="15">
        <f>IF(L88="",0,VLOOKUP(L88,Pointage[#All],2,FALSE)*M$83)</f>
        <v>0</v>
      </c>
      <c r="N88" s="24"/>
      <c r="O88" s="15" t="str">
        <f t="shared" ref="O88:O96" si="216">IF(N88=0,"",IF(COUNTIF(N$85:N$96,"&gt;0")&gt;1,RANK(N88,N$85:N$96,0),IF(N88&gt;=63,1,IF(AND(N88&gt;=60,N88&lt;=62.9),2,3))))</f>
        <v/>
      </c>
      <c r="P88" s="15">
        <f>IF(O88="",0,VLOOKUP(O88,Pointage[#All],2,FALSE)*P$83)</f>
        <v>0</v>
      </c>
      <c r="Q88" s="24"/>
      <c r="R88" s="15" t="str">
        <f t="shared" si="205"/>
        <v/>
      </c>
      <c r="S88" s="15">
        <f>IF(R88="",0,VLOOKUP(R88,Pointage[#All],2,FALSE)*S$83)</f>
        <v>0</v>
      </c>
      <c r="T88" s="16">
        <f t="shared" ref="T88:T96" si="217">IF(J88="","",J88+M88+S88)</f>
        <v>0</v>
      </c>
      <c r="U88" s="20"/>
      <c r="V88" s="15" t="str">
        <f t="shared" ref="V88:V96" si="218">IF(U88=0,"",IF(COUNTIF(U$85:U$96,"&gt;0")&gt;1,RANK(U88,U$85:U$96,0),IF(U88&gt;=63,1,IF(AND(U88&gt;=60,U88&lt;=62.9),2,3))))</f>
        <v/>
      </c>
      <c r="W88" s="15">
        <f>IF(V88="",0,VLOOKUP(V88,Pointage[#All],2,FALSE)*W$83)</f>
        <v>0</v>
      </c>
      <c r="X88" s="24"/>
      <c r="Y88" s="15" t="str">
        <f t="shared" ref="Y88:Y96" si="219">IF(X88=0,"",IF(COUNTIF(X$85:X$96,"&gt;0")&gt;1,RANK(X88,X$85:X$96,0),IF(X88&gt;=63,1,IF(AND(X88&gt;=60,X88&lt;=62.9),2,3))))</f>
        <v/>
      </c>
      <c r="Z88" s="15">
        <f>IF(Y88="",0,VLOOKUP(Y88,Pointage[#All],2,FALSE)*Z$83)</f>
        <v>0</v>
      </c>
      <c r="AA88" s="24"/>
      <c r="AB88" s="15" t="str">
        <f t="shared" ref="AB88:AB96" si="220">IF(AA88=0,"",IF(COUNTIF(AA$85:AA$96,"&gt;0")&gt;1,RANK(AA88,AA$85:AA$96,0),IF(AA88&gt;=63,1,IF(AND(AA88&gt;=60,AA88&lt;=62.9),2,3))))</f>
        <v/>
      </c>
      <c r="AC88" s="15">
        <f>IF(AB88="",0,VLOOKUP(AB88,Pointage[#All],2,FALSE)*AC$83)</f>
        <v>0</v>
      </c>
      <c r="AD88" s="24"/>
      <c r="AE88" s="15" t="str">
        <f t="shared" si="206"/>
        <v/>
      </c>
      <c r="AF88" s="15">
        <f>IF(AE88="",0,VLOOKUP(AE88,Pointage[#All],2,FALSE)*AF$83)</f>
        <v>0</v>
      </c>
      <c r="AG88" s="16">
        <f t="shared" ref="AG88:AG96" si="221">IF(W88="","",W88+Z88+AF88)</f>
        <v>0</v>
      </c>
      <c r="AH88" s="20"/>
      <c r="AI88" s="15" t="str">
        <f t="shared" ref="AI88:AI96" si="222">IF(AH88=0,"",IF(COUNTIF(AH$85:AH$96,"&gt;0")&gt;1,RANK(AH88,AH$85:AH$96,0),IF(AH88&gt;=63,1,IF(AND(AH88&gt;=60,AH88&lt;=62.9),2,3))))</f>
        <v/>
      </c>
      <c r="AJ88" s="15">
        <f>IF(AI88="",0,VLOOKUP(AI88,Pointage[#All],2,FALSE)*AJ$83)</f>
        <v>0</v>
      </c>
      <c r="AK88" s="24"/>
      <c r="AL88" s="15" t="str">
        <f t="shared" ref="AL88:AL96" si="223">IF(AK88=0,"",IF(COUNTIF(AK$85:AK$96,"&gt;0")&gt;1,RANK(AK88,AK$85:AK$96,0),IF(AK88&gt;=63,1,IF(AND(AK88&gt;=60,AK88&lt;=62.9),2,3))))</f>
        <v/>
      </c>
      <c r="AM88" s="15">
        <f>IF(AL88="",0,VLOOKUP(AL88,Pointage[#All],2,FALSE)*AM$83)</f>
        <v>0</v>
      </c>
      <c r="AN88" s="24"/>
      <c r="AO88" s="15" t="str">
        <f t="shared" ref="AO88:AO96" si="224">IF(AN88=0,"",IF(COUNTIF(AN$85:AN$96,"&gt;0")&gt;1,RANK(AN88,AN$85:AN$96,0),IF(AN88&gt;=63,1,IF(AND(AN88&gt;=60,AN88&lt;=62.9),2,3))))</f>
        <v/>
      </c>
      <c r="AP88" s="15">
        <f>IF(AO88="",0,VLOOKUP(AO88,Pointage[#All],2,FALSE)*AP$83)</f>
        <v>0</v>
      </c>
      <c r="AQ88" s="24"/>
      <c r="AR88" s="15" t="str">
        <f t="shared" si="207"/>
        <v/>
      </c>
      <c r="AS88" s="15">
        <f>IF(AR88="",0,VLOOKUP(AR88,Pointage[#All],2,FALSE)*AS$83)</f>
        <v>0</v>
      </c>
      <c r="AT88" s="16">
        <f t="shared" ref="AT88:AT96" si="225">IF(AJ88="","",AM88+AS88)</f>
        <v>0</v>
      </c>
      <c r="AU88" s="20"/>
      <c r="AV88" s="15" t="str">
        <f t="shared" ref="AV88:AV96" si="226">IF(AU88=0,"",IF(COUNTIF(AU$85:AU$96,"&gt;0")&gt;1,RANK(AU88,AU$85:AU$96,0),IF(AU88&gt;=63,1,IF(AND(AU88&gt;=60,AU88&lt;=62.9),2,3))))</f>
        <v/>
      </c>
      <c r="AW88" s="15">
        <f>IF(AV88="",0,VLOOKUP(AV88,Pointage[#All],2,FALSE)*AW$83)</f>
        <v>0</v>
      </c>
      <c r="AX88" s="24"/>
      <c r="AY88" s="15" t="str">
        <f t="shared" ref="AY88:AY96" si="227">IF(AX88=0,"",IF(COUNTIF(AX$85:AX$96,"&gt;0")&gt;1,RANK(AX88,AX$85:AX$96,0),IF(AX88&gt;=63,1,IF(AND(AX88&gt;=60,AX88&lt;=62.9),2,3))))</f>
        <v/>
      </c>
      <c r="AZ88" s="15">
        <f>IF(AY88="",0,VLOOKUP(AY88,Pointage[#All],2,FALSE)*AZ$83)</f>
        <v>0</v>
      </c>
      <c r="BA88" s="24"/>
      <c r="BB88" s="15" t="str">
        <f t="shared" ref="BB88:BB96" si="228">IF(BA88=0,"",IF(COUNTIF(BA$85:BA$96,"&gt;0")&gt;1,RANK(BA88,BA$85:BA$96,0),IF(BA88&gt;=63,1,IF(AND(BA88&gt;=60,BA88&lt;=62.9),2,3))))</f>
        <v/>
      </c>
      <c r="BC88" s="15">
        <f>IF(BB88="",0,VLOOKUP(BB88,Pointage[#All],2,FALSE)*BC$83)</f>
        <v>0</v>
      </c>
      <c r="BD88" s="24"/>
      <c r="BE88" s="15" t="str">
        <f t="shared" si="208"/>
        <v/>
      </c>
      <c r="BF88" s="15">
        <f>IF(BE88="",0,VLOOKUP(BE88,Pointage[#All],2,FALSE)*BF$83)</f>
        <v>0</v>
      </c>
      <c r="BG88" s="16">
        <f t="shared" ref="BG88:BG96" si="229">IF(AW88="","",AZ88+BC88+BF88)</f>
        <v>0</v>
      </c>
      <c r="BH88" s="20"/>
      <c r="BI88" s="15" t="str">
        <f t="shared" ref="BI88:BI96" si="230">IF(BH88=0,"",IF(COUNTIF(BH$85:BH$96,"&gt;0")&gt;1,RANK(BH88,BH$85:BH$96,0),IF(BH88&gt;=63,1,IF(AND(BH88&gt;=60,BH88&lt;=62.9),2,3))))</f>
        <v/>
      </c>
      <c r="BJ88" s="15">
        <f>IF(BI88="",0,VLOOKUP(BI88,Pointage[#All],2,FALSE)*BJ$83)</f>
        <v>0</v>
      </c>
      <c r="BK88" s="24"/>
      <c r="BL88" s="15" t="str">
        <f t="shared" ref="BL88:BL96" si="231">IF(BK88=0,"",IF(COUNTIF(BK$85:BK$96,"&gt;0")&gt;1,RANK(BK88,BK$85:BK$96,0),IF(BK88&gt;=63,1,IF(AND(BK88&gt;=60,BK88&lt;=62.9),2,3))))</f>
        <v/>
      </c>
      <c r="BM88" s="15">
        <f>IF(BL88="",0,VLOOKUP(BL88,Pointage[#All],2,FALSE)*BM$83)</f>
        <v>0</v>
      </c>
      <c r="BN88" s="24"/>
      <c r="BO88" s="15" t="str">
        <f t="shared" ref="BO88:BO96" si="232">IF(BN88=0,"",IF(COUNTIF(BN$85:BN$96,"&gt;0")&gt;1,RANK(BN88,BN$85:BN$96,0),IF(BN88&gt;=63,1,IF(AND(BN88&gt;=60,BN88&lt;=62.9),2,3))))</f>
        <v/>
      </c>
      <c r="BP88" s="15">
        <f>IF(BO88="",0,VLOOKUP(BO88,Pointage[#All],2,FALSE)*BP$83)</f>
        <v>0</v>
      </c>
      <c r="BQ88" s="24"/>
      <c r="BR88" s="15" t="str">
        <f t="shared" si="209"/>
        <v/>
      </c>
      <c r="BS88" s="15">
        <f>IF(BR88="",0,VLOOKUP(BR88,Pointage[#All],2,FALSE)*BS$83)</f>
        <v>0</v>
      </c>
      <c r="BT88" s="16">
        <f t="shared" ref="BT88:BT96" si="233">IF(BM88="","",BM88+BP88+BS88)</f>
        <v>0</v>
      </c>
      <c r="BU88" s="20"/>
      <c r="BV88" s="15" t="str">
        <f t="shared" ref="BV88:BV96" si="234">IF(BU88=0,"",IF(COUNTIF(BU$85:BU$96,"&gt;0")&gt;1,RANK(BU88,BU$85:BU$96,0),IF(BU88&gt;=63,1,IF(AND(BU88&gt;=60,BU88&lt;=62.9),2,3))))</f>
        <v/>
      </c>
      <c r="BW88" s="15">
        <f>IF(BV88="",0,VLOOKUP(BV88,Pointage[#All],2,FALSE)*BW$83)</f>
        <v>0</v>
      </c>
      <c r="BX88" s="24"/>
      <c r="BY88" s="15" t="str">
        <f t="shared" ref="BY88:BY96" si="235">IF(BX88=0,"",IF(COUNTIF(BX$85:BX$96,"&gt;0")&gt;1,RANK(BX88,BX$85:BX$96,0),IF(BX88&gt;=63,1,IF(AND(BX88&gt;=60,BX88&lt;=62.9),2,3))))</f>
        <v/>
      </c>
      <c r="BZ88" s="15">
        <f>IF(BY88="",0,VLOOKUP(BY88,Pointage[#All],2,FALSE)*BZ$83)</f>
        <v>0</v>
      </c>
      <c r="CA88" s="24"/>
      <c r="CB88" s="15" t="str">
        <f t="shared" ref="CB88:CB96" si="236">IF(CA88=0,"",IF(COUNTIF(CA$85:CA$96,"&gt;0")&gt;1,RANK(CA88,CA$85:CA$96,0),IF(CA88&gt;=63,1,IF(AND(CA88&gt;=60,CA88&lt;=62.9),2,3))))</f>
        <v/>
      </c>
      <c r="CC88" s="15">
        <f>IF(CB88="",0,VLOOKUP(CB88,Pointage[#All],2,FALSE)*CC$83)</f>
        <v>0</v>
      </c>
      <c r="CD88" s="24"/>
      <c r="CE88" s="15" t="str">
        <f t="shared" si="210"/>
        <v/>
      </c>
      <c r="CF88" s="15">
        <f>IF(CE88="",0,VLOOKUP(CE88,Pointage[#All],2,FALSE)*CF$83)</f>
        <v>0</v>
      </c>
      <c r="CG88" s="16">
        <f t="shared" ref="CG88:CG96" si="237">IF(BZ88="","",BZ88+CF88+CC88)*1.25</f>
        <v>0</v>
      </c>
      <c r="CH88" s="17">
        <f t="shared" ref="CH88:CH96" si="238">S88+AF88+AS88+BF88+BS88+CF88*1.25</f>
        <v>0</v>
      </c>
      <c r="CI88" s="36"/>
      <c r="CJ88" s="52">
        <f t="shared" si="203"/>
        <v>0</v>
      </c>
    </row>
    <row r="89" spans="1:88" x14ac:dyDescent="0.3">
      <c r="A89" s="20"/>
      <c r="B89" s="19"/>
      <c r="C89" s="19"/>
      <c r="D89" s="14">
        <f t="shared" si="211"/>
        <v>0</v>
      </c>
      <c r="E89" s="15" t="str">
        <f t="shared" si="212"/>
        <v/>
      </c>
      <c r="F89" s="15" t="str">
        <f t="shared" si="204"/>
        <v/>
      </c>
      <c r="G89" s="15" t="str">
        <f t="shared" si="213"/>
        <v/>
      </c>
      <c r="H89" s="20"/>
      <c r="I89" s="15" t="str">
        <f t="shared" si="214"/>
        <v/>
      </c>
      <c r="J89" s="15">
        <f>IF(I89="",0,VLOOKUP(I89,Pointage[#All],2,FALSE)*J$83)</f>
        <v>0</v>
      </c>
      <c r="K89" s="24"/>
      <c r="L89" s="15" t="str">
        <f t="shared" si="215"/>
        <v/>
      </c>
      <c r="M89" s="15">
        <f>IF(L89="",0,VLOOKUP(L89,Pointage[#All],2,FALSE)*M$83)</f>
        <v>0</v>
      </c>
      <c r="N89" s="24"/>
      <c r="O89" s="15" t="str">
        <f t="shared" si="216"/>
        <v/>
      </c>
      <c r="P89" s="15">
        <f>IF(O89="",0,VLOOKUP(O89,Pointage[#All],2,FALSE)*P$83)</f>
        <v>0</v>
      </c>
      <c r="Q89" s="24"/>
      <c r="R89" s="15" t="str">
        <f t="shared" si="205"/>
        <v/>
      </c>
      <c r="S89" s="15">
        <f>IF(R89="",0,VLOOKUP(R89,Pointage[#All],2,FALSE)*S$83)</f>
        <v>0</v>
      </c>
      <c r="T89" s="16">
        <f t="shared" si="217"/>
        <v>0</v>
      </c>
      <c r="U89" s="20"/>
      <c r="V89" s="15" t="str">
        <f t="shared" si="218"/>
        <v/>
      </c>
      <c r="W89" s="15">
        <f>IF(V89="",0,VLOOKUP(V89,Pointage[#All],2,FALSE)*W$83)</f>
        <v>0</v>
      </c>
      <c r="X89" s="24"/>
      <c r="Y89" s="15" t="str">
        <f t="shared" si="219"/>
        <v/>
      </c>
      <c r="Z89" s="15">
        <f>IF(Y89="",0,VLOOKUP(Y89,Pointage[#All],2,FALSE)*Z$83)</f>
        <v>0</v>
      </c>
      <c r="AA89" s="24"/>
      <c r="AB89" s="15" t="str">
        <f t="shared" si="220"/>
        <v/>
      </c>
      <c r="AC89" s="15">
        <f>IF(AB89="",0,VLOOKUP(AB89,Pointage[#All],2,FALSE)*AC$83)</f>
        <v>0</v>
      </c>
      <c r="AD89" s="24"/>
      <c r="AE89" s="15" t="str">
        <f t="shared" si="206"/>
        <v/>
      </c>
      <c r="AF89" s="15">
        <f>IF(AE89="",0,VLOOKUP(AE89,Pointage[#All],2,FALSE)*AF$83)</f>
        <v>0</v>
      </c>
      <c r="AG89" s="16">
        <f t="shared" si="221"/>
        <v>0</v>
      </c>
      <c r="AH89" s="20"/>
      <c r="AI89" s="15" t="str">
        <f t="shared" si="222"/>
        <v/>
      </c>
      <c r="AJ89" s="15">
        <f>IF(AI89="",0,VLOOKUP(AI89,Pointage[#All],2,FALSE)*AJ$83)</f>
        <v>0</v>
      </c>
      <c r="AK89" s="24"/>
      <c r="AL89" s="15" t="str">
        <f t="shared" si="223"/>
        <v/>
      </c>
      <c r="AM89" s="15">
        <f>IF(AL89="",0,VLOOKUP(AL89,Pointage[#All],2,FALSE)*AM$83)</f>
        <v>0</v>
      </c>
      <c r="AN89" s="24"/>
      <c r="AO89" s="15" t="str">
        <f t="shared" si="224"/>
        <v/>
      </c>
      <c r="AP89" s="15">
        <f>IF(AO89="",0,VLOOKUP(AO89,Pointage[#All],2,FALSE)*AP$83)</f>
        <v>0</v>
      </c>
      <c r="AQ89" s="24"/>
      <c r="AR89" s="15" t="str">
        <f t="shared" si="207"/>
        <v/>
      </c>
      <c r="AS89" s="15">
        <f>IF(AR89="",0,VLOOKUP(AR89,Pointage[#All],2,FALSE)*AS$83)</f>
        <v>0</v>
      </c>
      <c r="AT89" s="16">
        <f t="shared" si="225"/>
        <v>0</v>
      </c>
      <c r="AU89" s="20"/>
      <c r="AV89" s="15" t="str">
        <f t="shared" si="226"/>
        <v/>
      </c>
      <c r="AW89" s="15">
        <f>IF(AV89="",0,VLOOKUP(AV89,Pointage[#All],2,FALSE)*AW$83)</f>
        <v>0</v>
      </c>
      <c r="AX89" s="24"/>
      <c r="AY89" s="15" t="str">
        <f t="shared" si="227"/>
        <v/>
      </c>
      <c r="AZ89" s="15">
        <f>IF(AY89="",0,VLOOKUP(AY89,Pointage[#All],2,FALSE)*AZ$83)</f>
        <v>0</v>
      </c>
      <c r="BA89" s="24"/>
      <c r="BB89" s="15" t="str">
        <f t="shared" si="228"/>
        <v/>
      </c>
      <c r="BC89" s="15">
        <f>IF(BB89="",0,VLOOKUP(BB89,Pointage[#All],2,FALSE)*BC$83)</f>
        <v>0</v>
      </c>
      <c r="BD89" s="24"/>
      <c r="BE89" s="15" t="str">
        <f t="shared" si="208"/>
        <v/>
      </c>
      <c r="BF89" s="15">
        <f>IF(BE89="",0,VLOOKUP(BE89,Pointage[#All],2,FALSE)*BF$83)</f>
        <v>0</v>
      </c>
      <c r="BG89" s="16">
        <f t="shared" si="229"/>
        <v>0</v>
      </c>
      <c r="BH89" s="20"/>
      <c r="BI89" s="15" t="str">
        <f t="shared" si="230"/>
        <v/>
      </c>
      <c r="BJ89" s="15">
        <f>IF(BI89="",0,VLOOKUP(BI89,Pointage[#All],2,FALSE)*BJ$83)</f>
        <v>0</v>
      </c>
      <c r="BK89" s="24"/>
      <c r="BL89" s="15" t="str">
        <f t="shared" si="231"/>
        <v/>
      </c>
      <c r="BM89" s="15">
        <f>IF(BL89="",0,VLOOKUP(BL89,Pointage[#All],2,FALSE)*BM$83)</f>
        <v>0</v>
      </c>
      <c r="BN89" s="24"/>
      <c r="BO89" s="15" t="str">
        <f t="shared" si="232"/>
        <v/>
      </c>
      <c r="BP89" s="15">
        <f>IF(BO89="",0,VLOOKUP(BO89,Pointage[#All],2,FALSE)*BP$83)</f>
        <v>0</v>
      </c>
      <c r="BQ89" s="24"/>
      <c r="BR89" s="15" t="str">
        <f t="shared" si="209"/>
        <v/>
      </c>
      <c r="BS89" s="15">
        <f>IF(BR89="",0,VLOOKUP(BR89,Pointage[#All],2,FALSE)*BS$83)</f>
        <v>0</v>
      </c>
      <c r="BT89" s="16">
        <f t="shared" si="233"/>
        <v>0</v>
      </c>
      <c r="BU89" s="20"/>
      <c r="BV89" s="15" t="str">
        <f t="shared" si="234"/>
        <v/>
      </c>
      <c r="BW89" s="15">
        <f>IF(BV89="",0,VLOOKUP(BV89,Pointage[#All],2,FALSE)*BW$83)</f>
        <v>0</v>
      </c>
      <c r="BX89" s="24"/>
      <c r="BY89" s="15" t="str">
        <f t="shared" si="235"/>
        <v/>
      </c>
      <c r="BZ89" s="15">
        <f>IF(BY89="",0,VLOOKUP(BY89,Pointage[#All],2,FALSE)*BZ$83)</f>
        <v>0</v>
      </c>
      <c r="CA89" s="24"/>
      <c r="CB89" s="15" t="str">
        <f t="shared" si="236"/>
        <v/>
      </c>
      <c r="CC89" s="15">
        <f>IF(CB89="",0,VLOOKUP(CB89,Pointage[#All],2,FALSE)*CC$83)</f>
        <v>0</v>
      </c>
      <c r="CD89" s="24"/>
      <c r="CE89" s="15" t="str">
        <f t="shared" si="210"/>
        <v/>
      </c>
      <c r="CF89" s="15">
        <f>IF(CE89="",0,VLOOKUP(CE89,Pointage[#All],2,FALSE)*CF$83)</f>
        <v>0</v>
      </c>
      <c r="CG89" s="16">
        <f t="shared" si="237"/>
        <v>0</v>
      </c>
      <c r="CH89" s="17">
        <f t="shared" si="238"/>
        <v>0</v>
      </c>
      <c r="CI89" s="36"/>
      <c r="CJ89" s="52">
        <f t="shared" si="203"/>
        <v>0</v>
      </c>
    </row>
    <row r="90" spans="1:88" x14ac:dyDescent="0.3">
      <c r="A90" s="20"/>
      <c r="B90" s="19"/>
      <c r="C90" s="19"/>
      <c r="D90" s="14">
        <f t="shared" si="211"/>
        <v>0</v>
      </c>
      <c r="E90" s="15" t="str">
        <f t="shared" si="212"/>
        <v/>
      </c>
      <c r="F90" s="15" t="str">
        <f t="shared" si="204"/>
        <v/>
      </c>
      <c r="G90" s="15" t="str">
        <f t="shared" si="213"/>
        <v/>
      </c>
      <c r="H90" s="20"/>
      <c r="I90" s="15" t="str">
        <f t="shared" si="214"/>
        <v/>
      </c>
      <c r="J90" s="15">
        <f>IF(I90="",0,VLOOKUP(I90,Pointage[#All],2,FALSE)*J$83)</f>
        <v>0</v>
      </c>
      <c r="K90" s="24"/>
      <c r="L90" s="15" t="str">
        <f t="shared" si="215"/>
        <v/>
      </c>
      <c r="M90" s="15">
        <f>IF(L90="",0,VLOOKUP(L90,Pointage[#All],2,FALSE)*M$83)</f>
        <v>0</v>
      </c>
      <c r="N90" s="24"/>
      <c r="O90" s="15" t="str">
        <f t="shared" si="216"/>
        <v/>
      </c>
      <c r="P90" s="15">
        <f>IF(O90="",0,VLOOKUP(O90,Pointage[#All],2,FALSE)*P$83)</f>
        <v>0</v>
      </c>
      <c r="Q90" s="24"/>
      <c r="R90" s="15" t="str">
        <f t="shared" si="205"/>
        <v/>
      </c>
      <c r="S90" s="15">
        <f>IF(R90="",0,VLOOKUP(R90,Pointage[#All],2,FALSE)*S$83)</f>
        <v>0</v>
      </c>
      <c r="T90" s="16">
        <f t="shared" ref="T90:T94" si="239">IF(J90="","",J90+M90+S90)</f>
        <v>0</v>
      </c>
      <c r="U90" s="20"/>
      <c r="V90" s="15" t="str">
        <f t="shared" si="218"/>
        <v/>
      </c>
      <c r="W90" s="15">
        <f>IF(V90="",0,VLOOKUP(V90,Pointage[#All],2,FALSE)*W$83)</f>
        <v>0</v>
      </c>
      <c r="X90" s="24"/>
      <c r="Y90" s="15" t="str">
        <f t="shared" si="219"/>
        <v/>
      </c>
      <c r="Z90" s="15">
        <f>IF(Y90="",0,VLOOKUP(Y90,Pointage[#All],2,FALSE)*Z$83)</f>
        <v>0</v>
      </c>
      <c r="AA90" s="24"/>
      <c r="AB90" s="15" t="str">
        <f t="shared" si="220"/>
        <v/>
      </c>
      <c r="AC90" s="15">
        <f>IF(AB90="",0,VLOOKUP(AB90,Pointage[#All],2,FALSE)*AC$83)</f>
        <v>0</v>
      </c>
      <c r="AD90" s="24"/>
      <c r="AE90" s="15" t="str">
        <f t="shared" si="206"/>
        <v/>
      </c>
      <c r="AF90" s="15">
        <f>IF(AE90="",0,VLOOKUP(AE90,Pointage[#All],2,FALSE)*AF$83)</f>
        <v>0</v>
      </c>
      <c r="AG90" s="16">
        <f t="shared" si="221"/>
        <v>0</v>
      </c>
      <c r="AH90" s="20"/>
      <c r="AI90" s="15" t="str">
        <f t="shared" si="222"/>
        <v/>
      </c>
      <c r="AJ90" s="15">
        <f>IF(AI90="",0,VLOOKUP(AI90,Pointage[#All],2,FALSE)*AJ$83)</f>
        <v>0</v>
      </c>
      <c r="AK90" s="24"/>
      <c r="AL90" s="15" t="str">
        <f t="shared" si="223"/>
        <v/>
      </c>
      <c r="AM90" s="15">
        <f>IF(AL90="",0,VLOOKUP(AL90,Pointage[#All],2,FALSE)*AM$83)</f>
        <v>0</v>
      </c>
      <c r="AN90" s="24"/>
      <c r="AO90" s="15" t="str">
        <f t="shared" si="224"/>
        <v/>
      </c>
      <c r="AP90" s="15">
        <f>IF(AO90="",0,VLOOKUP(AO90,Pointage[#All],2,FALSE)*AP$83)</f>
        <v>0</v>
      </c>
      <c r="AQ90" s="24"/>
      <c r="AR90" s="15" t="str">
        <f t="shared" si="207"/>
        <v/>
      </c>
      <c r="AS90" s="15">
        <f>IF(AR90="",0,VLOOKUP(AR90,Pointage[#All],2,FALSE)*AS$83)</f>
        <v>0</v>
      </c>
      <c r="AT90" s="16">
        <f t="shared" si="225"/>
        <v>0</v>
      </c>
      <c r="AU90" s="20"/>
      <c r="AV90" s="15" t="str">
        <f t="shared" si="226"/>
        <v/>
      </c>
      <c r="AW90" s="15">
        <f>IF(AV90="",0,VLOOKUP(AV90,Pointage[#All],2,FALSE)*AW$83)</f>
        <v>0</v>
      </c>
      <c r="AX90" s="24"/>
      <c r="AY90" s="15" t="str">
        <f t="shared" si="227"/>
        <v/>
      </c>
      <c r="AZ90" s="15">
        <f>IF(AY90="",0,VLOOKUP(AY90,Pointage[#All],2,FALSE)*AZ$83)</f>
        <v>0</v>
      </c>
      <c r="BA90" s="24"/>
      <c r="BB90" s="15" t="str">
        <f t="shared" si="228"/>
        <v/>
      </c>
      <c r="BC90" s="15">
        <f>IF(BB90="",0,VLOOKUP(BB90,Pointage[#All],2,FALSE)*BC$83)</f>
        <v>0</v>
      </c>
      <c r="BD90" s="24"/>
      <c r="BE90" s="15" t="str">
        <f t="shared" si="208"/>
        <v/>
      </c>
      <c r="BF90" s="15">
        <f>IF(BE90="",0,VLOOKUP(BE90,Pointage[#All],2,FALSE)*BF$83)</f>
        <v>0</v>
      </c>
      <c r="BG90" s="16">
        <f t="shared" si="229"/>
        <v>0</v>
      </c>
      <c r="BH90" s="20"/>
      <c r="BI90" s="15" t="str">
        <f t="shared" si="230"/>
        <v/>
      </c>
      <c r="BJ90" s="15">
        <f>IF(BI90="",0,VLOOKUP(BI90,Pointage[#All],2,FALSE)*BJ$83)</f>
        <v>0</v>
      </c>
      <c r="BK90" s="24"/>
      <c r="BL90" s="15" t="str">
        <f t="shared" si="231"/>
        <v/>
      </c>
      <c r="BM90" s="15">
        <f>IF(BL90="",0,VLOOKUP(BL90,Pointage[#All],2,FALSE)*BM$83)</f>
        <v>0</v>
      </c>
      <c r="BN90" s="24"/>
      <c r="BO90" s="15" t="str">
        <f t="shared" si="232"/>
        <v/>
      </c>
      <c r="BP90" s="15">
        <f>IF(BO90="",0,VLOOKUP(BO90,Pointage[#All],2,FALSE)*BP$83)</f>
        <v>0</v>
      </c>
      <c r="BQ90" s="24"/>
      <c r="BR90" s="15" t="str">
        <f t="shared" si="209"/>
        <v/>
      </c>
      <c r="BS90" s="15">
        <f>IF(BR90="",0,VLOOKUP(BR90,Pointage[#All],2,FALSE)*BS$83)</f>
        <v>0</v>
      </c>
      <c r="BT90" s="16">
        <f t="shared" si="233"/>
        <v>0</v>
      </c>
      <c r="BU90" s="20"/>
      <c r="BV90" s="15" t="str">
        <f t="shared" si="234"/>
        <v/>
      </c>
      <c r="BW90" s="15">
        <f>IF(BV90="",0,VLOOKUP(BV90,Pointage[#All],2,FALSE)*BW$83)</f>
        <v>0</v>
      </c>
      <c r="BX90" s="24"/>
      <c r="BY90" s="15" t="str">
        <f t="shared" si="235"/>
        <v/>
      </c>
      <c r="BZ90" s="15">
        <f>IF(BY90="",0,VLOOKUP(BY90,Pointage[#All],2,FALSE)*BZ$83)</f>
        <v>0</v>
      </c>
      <c r="CA90" s="24"/>
      <c r="CB90" s="15" t="str">
        <f t="shared" si="236"/>
        <v/>
      </c>
      <c r="CC90" s="15">
        <f>IF(CB90="",0,VLOOKUP(CB90,Pointage[#All],2,FALSE)*CC$83)</f>
        <v>0</v>
      </c>
      <c r="CD90" s="24"/>
      <c r="CE90" s="15" t="str">
        <f t="shared" si="210"/>
        <v/>
      </c>
      <c r="CF90" s="15">
        <f>IF(CE90="",0,VLOOKUP(CE90,Pointage[#All],2,FALSE)*CF$83)</f>
        <v>0</v>
      </c>
      <c r="CG90" s="16">
        <f t="shared" si="237"/>
        <v>0</v>
      </c>
      <c r="CH90" s="17">
        <f t="shared" si="238"/>
        <v>0</v>
      </c>
      <c r="CI90" s="36"/>
      <c r="CJ90" s="52">
        <f t="shared" si="203"/>
        <v>0</v>
      </c>
    </row>
    <row r="91" spans="1:88" x14ac:dyDescent="0.3">
      <c r="A91" s="20"/>
      <c r="B91" s="19"/>
      <c r="C91" s="19"/>
      <c r="D91" s="14">
        <f t="shared" si="211"/>
        <v>0</v>
      </c>
      <c r="E91" s="15" t="str">
        <f t="shared" si="212"/>
        <v/>
      </c>
      <c r="F91" s="15" t="str">
        <f t="shared" si="204"/>
        <v/>
      </c>
      <c r="G91" s="15" t="str">
        <f t="shared" si="213"/>
        <v/>
      </c>
      <c r="H91" s="20"/>
      <c r="I91" s="15" t="str">
        <f t="shared" si="214"/>
        <v/>
      </c>
      <c r="J91" s="15">
        <f>IF(I91="",0,VLOOKUP(I91,Pointage[#All],2,FALSE)*J$83)</f>
        <v>0</v>
      </c>
      <c r="K91" s="24"/>
      <c r="L91" s="15" t="str">
        <f t="shared" si="215"/>
        <v/>
      </c>
      <c r="M91" s="15">
        <f>IF(L91="",0,VLOOKUP(L91,Pointage[#All],2,FALSE)*M$83)</f>
        <v>0</v>
      </c>
      <c r="N91" s="24"/>
      <c r="O91" s="15" t="str">
        <f t="shared" si="216"/>
        <v/>
      </c>
      <c r="P91" s="15">
        <f>IF(O91="",0,VLOOKUP(O91,Pointage[#All],2,FALSE)*P$83)</f>
        <v>0</v>
      </c>
      <c r="Q91" s="24"/>
      <c r="R91" s="15" t="str">
        <f t="shared" si="205"/>
        <v/>
      </c>
      <c r="S91" s="15">
        <f>IF(R91="",0,VLOOKUP(R91,Pointage[#All],2,FALSE)*S$83)</f>
        <v>0</v>
      </c>
      <c r="T91" s="16">
        <f t="shared" si="239"/>
        <v>0</v>
      </c>
      <c r="U91" s="20"/>
      <c r="V91" s="15" t="str">
        <f t="shared" si="218"/>
        <v/>
      </c>
      <c r="W91" s="15">
        <f>IF(V91="",0,VLOOKUP(V91,Pointage[#All],2,FALSE)*W$83)</f>
        <v>0</v>
      </c>
      <c r="X91" s="24"/>
      <c r="Y91" s="15" t="str">
        <f t="shared" si="219"/>
        <v/>
      </c>
      <c r="Z91" s="15">
        <f>IF(Y91="",0,VLOOKUP(Y91,Pointage[#All],2,FALSE)*Z$83)</f>
        <v>0</v>
      </c>
      <c r="AA91" s="24"/>
      <c r="AB91" s="15" t="str">
        <f t="shared" si="220"/>
        <v/>
      </c>
      <c r="AC91" s="15">
        <f>IF(AB91="",0,VLOOKUP(AB91,Pointage[#All],2,FALSE)*AC$83)</f>
        <v>0</v>
      </c>
      <c r="AD91" s="24"/>
      <c r="AE91" s="15" t="str">
        <f t="shared" si="206"/>
        <v/>
      </c>
      <c r="AF91" s="15">
        <f>IF(AE91="",0,VLOOKUP(AE91,Pointage[#All],2,FALSE)*AF$83)</f>
        <v>0</v>
      </c>
      <c r="AG91" s="16">
        <f t="shared" si="221"/>
        <v>0</v>
      </c>
      <c r="AH91" s="20"/>
      <c r="AI91" s="15" t="str">
        <f t="shared" si="222"/>
        <v/>
      </c>
      <c r="AJ91" s="15">
        <f>IF(AI91="",0,VLOOKUP(AI91,Pointage[#All],2,FALSE)*AJ$83)</f>
        <v>0</v>
      </c>
      <c r="AK91" s="24"/>
      <c r="AL91" s="15" t="str">
        <f t="shared" si="223"/>
        <v/>
      </c>
      <c r="AM91" s="15">
        <f>IF(AL91="",0,VLOOKUP(AL91,Pointage[#All],2,FALSE)*AM$83)</f>
        <v>0</v>
      </c>
      <c r="AN91" s="24"/>
      <c r="AO91" s="15" t="str">
        <f t="shared" si="224"/>
        <v/>
      </c>
      <c r="AP91" s="15">
        <f>IF(AO91="",0,VLOOKUP(AO91,Pointage[#All],2,FALSE)*AP$83)</f>
        <v>0</v>
      </c>
      <c r="AQ91" s="24"/>
      <c r="AR91" s="15" t="str">
        <f t="shared" si="207"/>
        <v/>
      </c>
      <c r="AS91" s="15">
        <f>IF(AR91="",0,VLOOKUP(AR91,Pointage[#All],2,FALSE)*AS$83)</f>
        <v>0</v>
      </c>
      <c r="AT91" s="16">
        <f t="shared" si="225"/>
        <v>0</v>
      </c>
      <c r="AU91" s="20"/>
      <c r="AV91" s="15" t="str">
        <f t="shared" si="226"/>
        <v/>
      </c>
      <c r="AW91" s="15">
        <f>IF(AV91="",0,VLOOKUP(AV91,Pointage[#All],2,FALSE)*AW$83)</f>
        <v>0</v>
      </c>
      <c r="AX91" s="24"/>
      <c r="AY91" s="15" t="str">
        <f t="shared" si="227"/>
        <v/>
      </c>
      <c r="AZ91" s="15">
        <f>IF(AY91="",0,VLOOKUP(AY91,Pointage[#All],2,FALSE)*AZ$83)</f>
        <v>0</v>
      </c>
      <c r="BA91" s="24"/>
      <c r="BB91" s="15" t="str">
        <f t="shared" si="228"/>
        <v/>
      </c>
      <c r="BC91" s="15">
        <f>IF(BB91="",0,VLOOKUP(BB91,Pointage[#All],2,FALSE)*BC$83)</f>
        <v>0</v>
      </c>
      <c r="BD91" s="24"/>
      <c r="BE91" s="15" t="str">
        <f t="shared" si="208"/>
        <v/>
      </c>
      <c r="BF91" s="15">
        <f>IF(BE91="",0,VLOOKUP(BE91,Pointage[#All],2,FALSE)*BF$83)</f>
        <v>0</v>
      </c>
      <c r="BG91" s="16">
        <f t="shared" si="229"/>
        <v>0</v>
      </c>
      <c r="BH91" s="20"/>
      <c r="BI91" s="15" t="str">
        <f t="shared" si="230"/>
        <v/>
      </c>
      <c r="BJ91" s="15">
        <f>IF(BI91="",0,VLOOKUP(BI91,Pointage[#All],2,FALSE)*BJ$83)</f>
        <v>0</v>
      </c>
      <c r="BK91" s="24"/>
      <c r="BL91" s="15" t="str">
        <f t="shared" si="231"/>
        <v/>
      </c>
      <c r="BM91" s="15">
        <f>IF(BL91="",0,VLOOKUP(BL91,Pointage[#All],2,FALSE)*BM$83)</f>
        <v>0</v>
      </c>
      <c r="BN91" s="24"/>
      <c r="BO91" s="15" t="str">
        <f t="shared" si="232"/>
        <v/>
      </c>
      <c r="BP91" s="15">
        <f>IF(BO91="",0,VLOOKUP(BO91,Pointage[#All],2,FALSE)*BP$83)</f>
        <v>0</v>
      </c>
      <c r="BQ91" s="24"/>
      <c r="BR91" s="15" t="str">
        <f t="shared" si="209"/>
        <v/>
      </c>
      <c r="BS91" s="15">
        <f>IF(BR91="",0,VLOOKUP(BR91,Pointage[#All],2,FALSE)*BS$83)</f>
        <v>0</v>
      </c>
      <c r="BT91" s="16">
        <f t="shared" si="233"/>
        <v>0</v>
      </c>
      <c r="BU91" s="20"/>
      <c r="BV91" s="15" t="str">
        <f t="shared" si="234"/>
        <v/>
      </c>
      <c r="BW91" s="15">
        <f>IF(BV91="",0,VLOOKUP(BV91,Pointage[#All],2,FALSE)*BW$83)</f>
        <v>0</v>
      </c>
      <c r="BX91" s="24"/>
      <c r="BY91" s="15" t="str">
        <f t="shared" si="235"/>
        <v/>
      </c>
      <c r="BZ91" s="15">
        <f>IF(BY91="",0,VLOOKUP(BY91,Pointage[#All],2,FALSE)*BZ$83)</f>
        <v>0</v>
      </c>
      <c r="CA91" s="24"/>
      <c r="CB91" s="15" t="str">
        <f t="shared" si="236"/>
        <v/>
      </c>
      <c r="CC91" s="15">
        <f>IF(CB91="",0,VLOOKUP(CB91,Pointage[#All],2,FALSE)*CC$83)</f>
        <v>0</v>
      </c>
      <c r="CD91" s="24"/>
      <c r="CE91" s="15" t="str">
        <f t="shared" si="210"/>
        <v/>
      </c>
      <c r="CF91" s="15">
        <f>IF(CE91="",0,VLOOKUP(CE91,Pointage[#All],2,FALSE)*CF$83)</f>
        <v>0</v>
      </c>
      <c r="CG91" s="16">
        <f t="shared" si="237"/>
        <v>0</v>
      </c>
      <c r="CH91" s="17">
        <f t="shared" si="238"/>
        <v>0</v>
      </c>
      <c r="CI91" s="36"/>
      <c r="CJ91" s="52">
        <f t="shared" si="203"/>
        <v>0</v>
      </c>
    </row>
    <row r="92" spans="1:88" x14ac:dyDescent="0.3">
      <c r="A92" s="20"/>
      <c r="B92" s="19"/>
      <c r="C92" s="19"/>
      <c r="D92" s="14">
        <f t="shared" si="211"/>
        <v>0</v>
      </c>
      <c r="E92" s="15" t="str">
        <f t="shared" si="212"/>
        <v/>
      </c>
      <c r="F92" s="15" t="str">
        <f t="shared" si="204"/>
        <v/>
      </c>
      <c r="G92" s="15" t="str">
        <f t="shared" si="213"/>
        <v/>
      </c>
      <c r="H92" s="20"/>
      <c r="I92" s="15" t="str">
        <f t="shared" si="214"/>
        <v/>
      </c>
      <c r="J92" s="15">
        <f>IF(I92="",0,VLOOKUP(I92,Pointage[#All],2,FALSE)*J$83)</f>
        <v>0</v>
      </c>
      <c r="K92" s="24"/>
      <c r="L92" s="15" t="str">
        <f t="shared" si="215"/>
        <v/>
      </c>
      <c r="M92" s="15">
        <f>IF(L92="",0,VLOOKUP(L92,Pointage[#All],2,FALSE)*M$83)</f>
        <v>0</v>
      </c>
      <c r="N92" s="24"/>
      <c r="O92" s="15" t="str">
        <f t="shared" si="216"/>
        <v/>
      </c>
      <c r="P92" s="15">
        <f>IF(O92="",0,VLOOKUP(O92,Pointage[#All],2,FALSE)*P$83)</f>
        <v>0</v>
      </c>
      <c r="Q92" s="24"/>
      <c r="R92" s="15" t="str">
        <f t="shared" si="205"/>
        <v/>
      </c>
      <c r="S92" s="15">
        <f>IF(R92="",0,VLOOKUP(R92,Pointage[#All],2,FALSE)*S$83)</f>
        <v>0</v>
      </c>
      <c r="T92" s="16">
        <f t="shared" si="239"/>
        <v>0</v>
      </c>
      <c r="U92" s="20"/>
      <c r="V92" s="15" t="str">
        <f t="shared" si="218"/>
        <v/>
      </c>
      <c r="W92" s="15">
        <f>IF(V92="",0,VLOOKUP(V92,Pointage[#All],2,FALSE)*W$83)</f>
        <v>0</v>
      </c>
      <c r="X92" s="24"/>
      <c r="Y92" s="15" t="str">
        <f t="shared" si="219"/>
        <v/>
      </c>
      <c r="Z92" s="15">
        <f>IF(Y92="",0,VLOOKUP(Y92,Pointage[#All],2,FALSE)*Z$83)</f>
        <v>0</v>
      </c>
      <c r="AA92" s="24"/>
      <c r="AB92" s="15" t="str">
        <f t="shared" si="220"/>
        <v/>
      </c>
      <c r="AC92" s="15">
        <f>IF(AB92="",0,VLOOKUP(AB92,Pointage[#All],2,FALSE)*AC$83)</f>
        <v>0</v>
      </c>
      <c r="AD92" s="24"/>
      <c r="AE92" s="15" t="str">
        <f t="shared" si="206"/>
        <v/>
      </c>
      <c r="AF92" s="15">
        <f>IF(AE92="",0,VLOOKUP(AE92,Pointage[#All],2,FALSE)*AF$83)</f>
        <v>0</v>
      </c>
      <c r="AG92" s="16">
        <f t="shared" si="221"/>
        <v>0</v>
      </c>
      <c r="AH92" s="20"/>
      <c r="AI92" s="15" t="str">
        <f t="shared" si="222"/>
        <v/>
      </c>
      <c r="AJ92" s="15">
        <f>IF(AI92="",0,VLOOKUP(AI92,Pointage[#All],2,FALSE)*AJ$83)</f>
        <v>0</v>
      </c>
      <c r="AK92" s="24"/>
      <c r="AL92" s="15" t="str">
        <f t="shared" si="223"/>
        <v/>
      </c>
      <c r="AM92" s="15">
        <f>IF(AL92="",0,VLOOKUP(AL92,Pointage[#All],2,FALSE)*AM$83)</f>
        <v>0</v>
      </c>
      <c r="AN92" s="24"/>
      <c r="AO92" s="15" t="str">
        <f t="shared" si="224"/>
        <v/>
      </c>
      <c r="AP92" s="15">
        <f>IF(AO92="",0,VLOOKUP(AO92,Pointage[#All],2,FALSE)*AP$83)</f>
        <v>0</v>
      </c>
      <c r="AQ92" s="24"/>
      <c r="AR92" s="15" t="str">
        <f t="shared" si="207"/>
        <v/>
      </c>
      <c r="AS92" s="15">
        <f>IF(AR92="",0,VLOOKUP(AR92,Pointage[#All],2,FALSE)*AS$83)</f>
        <v>0</v>
      </c>
      <c r="AT92" s="16">
        <f t="shared" si="225"/>
        <v>0</v>
      </c>
      <c r="AU92" s="20"/>
      <c r="AV92" s="15" t="str">
        <f t="shared" si="226"/>
        <v/>
      </c>
      <c r="AW92" s="15">
        <f>IF(AV92="",0,VLOOKUP(AV92,Pointage[#All],2,FALSE)*AW$83)</f>
        <v>0</v>
      </c>
      <c r="AX92" s="24"/>
      <c r="AY92" s="15" t="str">
        <f t="shared" si="227"/>
        <v/>
      </c>
      <c r="AZ92" s="15">
        <f>IF(AY92="",0,VLOOKUP(AY92,Pointage[#All],2,FALSE)*AZ$83)</f>
        <v>0</v>
      </c>
      <c r="BA92" s="24"/>
      <c r="BB92" s="15" t="str">
        <f t="shared" si="228"/>
        <v/>
      </c>
      <c r="BC92" s="15">
        <f>IF(BB92="",0,VLOOKUP(BB92,Pointage[#All],2,FALSE)*BC$83)</f>
        <v>0</v>
      </c>
      <c r="BD92" s="24"/>
      <c r="BE92" s="15" t="str">
        <f t="shared" si="208"/>
        <v/>
      </c>
      <c r="BF92" s="15">
        <f>IF(BE92="",0,VLOOKUP(BE92,Pointage[#All],2,FALSE)*BF$83)</f>
        <v>0</v>
      </c>
      <c r="BG92" s="16">
        <f t="shared" si="229"/>
        <v>0</v>
      </c>
      <c r="BH92" s="20"/>
      <c r="BI92" s="15" t="str">
        <f t="shared" si="230"/>
        <v/>
      </c>
      <c r="BJ92" s="15">
        <f>IF(BI92="",0,VLOOKUP(BI92,Pointage[#All],2,FALSE)*BJ$83)</f>
        <v>0</v>
      </c>
      <c r="BK92" s="24"/>
      <c r="BL92" s="15" t="str">
        <f t="shared" si="231"/>
        <v/>
      </c>
      <c r="BM92" s="15">
        <f>IF(BL92="",0,VLOOKUP(BL92,Pointage[#All],2,FALSE)*BM$83)</f>
        <v>0</v>
      </c>
      <c r="BN92" s="24"/>
      <c r="BO92" s="15" t="str">
        <f t="shared" si="232"/>
        <v/>
      </c>
      <c r="BP92" s="15">
        <f>IF(BO92="",0,VLOOKUP(BO92,Pointage[#All],2,FALSE)*BP$83)</f>
        <v>0</v>
      </c>
      <c r="BQ92" s="24"/>
      <c r="BR92" s="15" t="str">
        <f t="shared" si="209"/>
        <v/>
      </c>
      <c r="BS92" s="15">
        <f>IF(BR92="",0,VLOOKUP(BR92,Pointage[#All],2,FALSE)*BS$83)</f>
        <v>0</v>
      </c>
      <c r="BT92" s="16">
        <f t="shared" si="233"/>
        <v>0</v>
      </c>
      <c r="BU92" s="20"/>
      <c r="BV92" s="15" t="str">
        <f t="shared" si="234"/>
        <v/>
      </c>
      <c r="BW92" s="15">
        <f>IF(BV92="",0,VLOOKUP(BV92,Pointage[#All],2,FALSE)*BW$83)</f>
        <v>0</v>
      </c>
      <c r="BX92" s="24"/>
      <c r="BY92" s="15" t="str">
        <f t="shared" si="235"/>
        <v/>
      </c>
      <c r="BZ92" s="15">
        <f>IF(BY92="",0,VLOOKUP(BY92,Pointage[#All],2,FALSE)*BZ$83)</f>
        <v>0</v>
      </c>
      <c r="CA92" s="24"/>
      <c r="CB92" s="15" t="str">
        <f t="shared" si="236"/>
        <v/>
      </c>
      <c r="CC92" s="15">
        <f>IF(CB92="",0,VLOOKUP(CB92,Pointage[#All],2,FALSE)*CC$83)</f>
        <v>0</v>
      </c>
      <c r="CD92" s="24"/>
      <c r="CE92" s="15" t="str">
        <f t="shared" si="210"/>
        <v/>
      </c>
      <c r="CF92" s="15">
        <f>IF(CE92="",0,VLOOKUP(CE92,Pointage[#All],2,FALSE)*CF$83)</f>
        <v>0</v>
      </c>
      <c r="CG92" s="16">
        <f t="shared" si="237"/>
        <v>0</v>
      </c>
      <c r="CH92" s="17">
        <f t="shared" si="238"/>
        <v>0</v>
      </c>
      <c r="CI92" s="36"/>
      <c r="CJ92" s="52">
        <f t="shared" si="203"/>
        <v>0</v>
      </c>
    </row>
    <row r="93" spans="1:88" x14ac:dyDescent="0.3">
      <c r="A93" s="20"/>
      <c r="B93" s="19"/>
      <c r="C93" s="19"/>
      <c r="D93" s="14">
        <f t="shared" si="211"/>
        <v>0</v>
      </c>
      <c r="E93" s="15" t="str">
        <f t="shared" si="212"/>
        <v/>
      </c>
      <c r="F93" s="15" t="str">
        <f t="shared" si="204"/>
        <v/>
      </c>
      <c r="G93" s="15" t="str">
        <f t="shared" si="213"/>
        <v/>
      </c>
      <c r="H93" s="20"/>
      <c r="I93" s="15" t="str">
        <f t="shared" si="214"/>
        <v/>
      </c>
      <c r="J93" s="15">
        <f>IF(I93="",0,VLOOKUP(I93,Pointage[#All],2,FALSE)*J$83)</f>
        <v>0</v>
      </c>
      <c r="K93" s="24"/>
      <c r="L93" s="15" t="str">
        <f t="shared" si="215"/>
        <v/>
      </c>
      <c r="M93" s="15">
        <f>IF(L93="",0,VLOOKUP(L93,Pointage[#All],2,FALSE)*M$83)</f>
        <v>0</v>
      </c>
      <c r="N93" s="24"/>
      <c r="O93" s="15" t="str">
        <f t="shared" si="216"/>
        <v/>
      </c>
      <c r="P93" s="15">
        <f>IF(O93="",0,VLOOKUP(O93,Pointage[#All],2,FALSE)*P$83)</f>
        <v>0</v>
      </c>
      <c r="Q93" s="24"/>
      <c r="R93" s="15" t="str">
        <f t="shared" si="205"/>
        <v/>
      </c>
      <c r="S93" s="15">
        <f>IF(R93="",0,VLOOKUP(R93,Pointage[#All],2,FALSE)*S$83)</f>
        <v>0</v>
      </c>
      <c r="T93" s="16">
        <f t="shared" si="239"/>
        <v>0</v>
      </c>
      <c r="U93" s="20"/>
      <c r="V93" s="15" t="str">
        <f t="shared" si="218"/>
        <v/>
      </c>
      <c r="W93" s="15">
        <f>IF(V93="",0,VLOOKUP(V93,Pointage[#All],2,FALSE)*W$83)</f>
        <v>0</v>
      </c>
      <c r="X93" s="24"/>
      <c r="Y93" s="15" t="str">
        <f t="shared" si="219"/>
        <v/>
      </c>
      <c r="Z93" s="15">
        <f>IF(Y93="",0,VLOOKUP(Y93,Pointage[#All],2,FALSE)*Z$83)</f>
        <v>0</v>
      </c>
      <c r="AA93" s="24"/>
      <c r="AB93" s="15" t="str">
        <f t="shared" si="220"/>
        <v/>
      </c>
      <c r="AC93" s="15">
        <f>IF(AB93="",0,VLOOKUP(AB93,Pointage[#All],2,FALSE)*AC$83)</f>
        <v>0</v>
      </c>
      <c r="AD93" s="24"/>
      <c r="AE93" s="15" t="str">
        <f t="shared" si="206"/>
        <v/>
      </c>
      <c r="AF93" s="15">
        <f>IF(AE93="",0,VLOOKUP(AE93,Pointage[#All],2,FALSE)*AF$83)</f>
        <v>0</v>
      </c>
      <c r="AG93" s="16">
        <f t="shared" si="221"/>
        <v>0</v>
      </c>
      <c r="AH93" s="20"/>
      <c r="AI93" s="15" t="str">
        <f t="shared" si="222"/>
        <v/>
      </c>
      <c r="AJ93" s="15">
        <f>IF(AI93="",0,VLOOKUP(AI93,Pointage[#All],2,FALSE)*AJ$83)</f>
        <v>0</v>
      </c>
      <c r="AK93" s="24"/>
      <c r="AL93" s="15" t="str">
        <f t="shared" si="223"/>
        <v/>
      </c>
      <c r="AM93" s="15">
        <f>IF(AL93="",0,VLOOKUP(AL93,Pointage[#All],2,FALSE)*AM$83)</f>
        <v>0</v>
      </c>
      <c r="AN93" s="24"/>
      <c r="AO93" s="15" t="str">
        <f t="shared" si="224"/>
        <v/>
      </c>
      <c r="AP93" s="15">
        <f>IF(AO93="",0,VLOOKUP(AO93,Pointage[#All],2,FALSE)*AP$83)</f>
        <v>0</v>
      </c>
      <c r="AQ93" s="24"/>
      <c r="AR93" s="15" t="str">
        <f t="shared" si="207"/>
        <v/>
      </c>
      <c r="AS93" s="15">
        <f>IF(AR93="",0,VLOOKUP(AR93,Pointage[#All],2,FALSE)*AS$83)</f>
        <v>0</v>
      </c>
      <c r="AT93" s="16">
        <f t="shared" si="225"/>
        <v>0</v>
      </c>
      <c r="AU93" s="20"/>
      <c r="AV93" s="15" t="str">
        <f t="shared" si="226"/>
        <v/>
      </c>
      <c r="AW93" s="15">
        <f>IF(AV93="",0,VLOOKUP(AV93,Pointage[#All],2,FALSE)*AW$83)</f>
        <v>0</v>
      </c>
      <c r="AX93" s="24"/>
      <c r="AY93" s="15" t="str">
        <f t="shared" si="227"/>
        <v/>
      </c>
      <c r="AZ93" s="15">
        <f>IF(AY93="",0,VLOOKUP(AY93,Pointage[#All],2,FALSE)*AZ$83)</f>
        <v>0</v>
      </c>
      <c r="BA93" s="24"/>
      <c r="BB93" s="15" t="str">
        <f t="shared" si="228"/>
        <v/>
      </c>
      <c r="BC93" s="15">
        <f>IF(BB93="",0,VLOOKUP(BB93,Pointage[#All],2,FALSE)*BC$83)</f>
        <v>0</v>
      </c>
      <c r="BD93" s="24"/>
      <c r="BE93" s="15" t="str">
        <f t="shared" si="208"/>
        <v/>
      </c>
      <c r="BF93" s="15">
        <f>IF(BE93="",0,VLOOKUP(BE93,Pointage[#All],2,FALSE)*BF$83)</f>
        <v>0</v>
      </c>
      <c r="BG93" s="16">
        <f t="shared" si="229"/>
        <v>0</v>
      </c>
      <c r="BH93" s="20"/>
      <c r="BI93" s="15" t="str">
        <f t="shared" si="230"/>
        <v/>
      </c>
      <c r="BJ93" s="15">
        <f>IF(BI93="",0,VLOOKUP(BI93,Pointage[#All],2,FALSE)*BJ$83)</f>
        <v>0</v>
      </c>
      <c r="BK93" s="24"/>
      <c r="BL93" s="15" t="str">
        <f t="shared" si="231"/>
        <v/>
      </c>
      <c r="BM93" s="15">
        <f>IF(BL93="",0,VLOOKUP(BL93,Pointage[#All],2,FALSE)*BM$83)</f>
        <v>0</v>
      </c>
      <c r="BN93" s="24"/>
      <c r="BO93" s="15" t="str">
        <f t="shared" si="232"/>
        <v/>
      </c>
      <c r="BP93" s="15">
        <f>IF(BO93="",0,VLOOKUP(BO93,Pointage[#All],2,FALSE)*BP$83)</f>
        <v>0</v>
      </c>
      <c r="BQ93" s="24"/>
      <c r="BR93" s="15" t="str">
        <f t="shared" si="209"/>
        <v/>
      </c>
      <c r="BS93" s="15">
        <f>IF(BR93="",0,VLOOKUP(BR93,Pointage[#All],2,FALSE)*BS$83)</f>
        <v>0</v>
      </c>
      <c r="BT93" s="16">
        <f t="shared" si="233"/>
        <v>0</v>
      </c>
      <c r="BU93" s="20"/>
      <c r="BV93" s="15" t="str">
        <f t="shared" si="234"/>
        <v/>
      </c>
      <c r="BW93" s="15">
        <f>IF(BV93="",0,VLOOKUP(BV93,Pointage[#All],2,FALSE)*BW$83)</f>
        <v>0</v>
      </c>
      <c r="BX93" s="24"/>
      <c r="BY93" s="15" t="str">
        <f t="shared" si="235"/>
        <v/>
      </c>
      <c r="BZ93" s="15">
        <f>IF(BY93="",0,VLOOKUP(BY93,Pointage[#All],2,FALSE)*BZ$83)</f>
        <v>0</v>
      </c>
      <c r="CA93" s="24"/>
      <c r="CB93" s="15" t="str">
        <f t="shared" si="236"/>
        <v/>
      </c>
      <c r="CC93" s="15">
        <f>IF(CB93="",0,VLOOKUP(CB93,Pointage[#All],2,FALSE)*CC$83)</f>
        <v>0</v>
      </c>
      <c r="CD93" s="24"/>
      <c r="CE93" s="15" t="str">
        <f t="shared" si="210"/>
        <v/>
      </c>
      <c r="CF93" s="15">
        <f>IF(CE93="",0,VLOOKUP(CE93,Pointage[#All],2,FALSE)*CF$83)</f>
        <v>0</v>
      </c>
      <c r="CG93" s="16">
        <f t="shared" si="237"/>
        <v>0</v>
      </c>
      <c r="CH93" s="17">
        <f t="shared" si="238"/>
        <v>0</v>
      </c>
      <c r="CI93" s="36"/>
      <c r="CJ93" s="52">
        <f t="shared" si="203"/>
        <v>0</v>
      </c>
    </row>
    <row r="94" spans="1:88" x14ac:dyDescent="0.3">
      <c r="A94" s="20"/>
      <c r="B94" s="19"/>
      <c r="C94" s="19"/>
      <c r="D94" s="14">
        <f t="shared" si="211"/>
        <v>0</v>
      </c>
      <c r="E94" s="15" t="str">
        <f t="shared" si="212"/>
        <v/>
      </c>
      <c r="F94" s="15" t="str">
        <f t="shared" si="204"/>
        <v/>
      </c>
      <c r="G94" s="15" t="str">
        <f t="shared" si="213"/>
        <v/>
      </c>
      <c r="H94" s="20"/>
      <c r="I94" s="15" t="str">
        <f t="shared" si="214"/>
        <v/>
      </c>
      <c r="J94" s="15">
        <f>IF(I94="",0,VLOOKUP(I94,Pointage[#All],2,FALSE)*J$83)</f>
        <v>0</v>
      </c>
      <c r="K94" s="24"/>
      <c r="L94" s="15" t="str">
        <f t="shared" si="215"/>
        <v/>
      </c>
      <c r="M94" s="15">
        <f>IF(L94="",0,VLOOKUP(L94,Pointage[#All],2,FALSE)*M$83)</f>
        <v>0</v>
      </c>
      <c r="N94" s="24"/>
      <c r="O94" s="15" t="str">
        <f t="shared" si="216"/>
        <v/>
      </c>
      <c r="P94" s="15">
        <f>IF(O94="",0,VLOOKUP(O94,Pointage[#All],2,FALSE)*P$83)</f>
        <v>0</v>
      </c>
      <c r="Q94" s="24"/>
      <c r="R94" s="15" t="str">
        <f t="shared" si="205"/>
        <v/>
      </c>
      <c r="S94" s="15">
        <f>IF(R94="",0,VLOOKUP(R94,Pointage[#All],2,FALSE)*S$83)</f>
        <v>0</v>
      </c>
      <c r="T94" s="16">
        <f t="shared" si="239"/>
        <v>0</v>
      </c>
      <c r="U94" s="20"/>
      <c r="V94" s="15" t="str">
        <f t="shared" si="218"/>
        <v/>
      </c>
      <c r="W94" s="15">
        <f>IF(V94="",0,VLOOKUP(V94,Pointage[#All],2,FALSE)*W$83)</f>
        <v>0</v>
      </c>
      <c r="X94" s="24"/>
      <c r="Y94" s="15" t="str">
        <f t="shared" si="219"/>
        <v/>
      </c>
      <c r="Z94" s="15">
        <f>IF(Y94="",0,VLOOKUP(Y94,Pointage[#All],2,FALSE)*Z$83)</f>
        <v>0</v>
      </c>
      <c r="AA94" s="24"/>
      <c r="AB94" s="15" t="str">
        <f t="shared" si="220"/>
        <v/>
      </c>
      <c r="AC94" s="15">
        <f>IF(AB94="",0,VLOOKUP(AB94,Pointage[#All],2,FALSE)*AC$83)</f>
        <v>0</v>
      </c>
      <c r="AD94" s="24"/>
      <c r="AE94" s="15" t="str">
        <f t="shared" si="206"/>
        <v/>
      </c>
      <c r="AF94" s="15">
        <f>IF(AE94="",0,VLOOKUP(AE94,Pointage[#All],2,FALSE)*AF$83)</f>
        <v>0</v>
      </c>
      <c r="AG94" s="16">
        <f t="shared" si="221"/>
        <v>0</v>
      </c>
      <c r="AH94" s="20"/>
      <c r="AI94" s="15" t="str">
        <f t="shared" si="222"/>
        <v/>
      </c>
      <c r="AJ94" s="15">
        <f>IF(AI94="",0,VLOOKUP(AI94,Pointage[#All],2,FALSE)*AJ$83)</f>
        <v>0</v>
      </c>
      <c r="AK94" s="24"/>
      <c r="AL94" s="15" t="str">
        <f t="shared" si="223"/>
        <v/>
      </c>
      <c r="AM94" s="15">
        <f>IF(AL94="",0,VLOOKUP(AL94,Pointage[#All],2,FALSE)*AM$83)</f>
        <v>0</v>
      </c>
      <c r="AN94" s="24"/>
      <c r="AO94" s="15" t="str">
        <f t="shared" si="224"/>
        <v/>
      </c>
      <c r="AP94" s="15">
        <f>IF(AO94="",0,VLOOKUP(AO94,Pointage[#All],2,FALSE)*AP$83)</f>
        <v>0</v>
      </c>
      <c r="AQ94" s="24"/>
      <c r="AR94" s="15" t="str">
        <f t="shared" si="207"/>
        <v/>
      </c>
      <c r="AS94" s="15">
        <f>IF(AR94="",0,VLOOKUP(AR94,Pointage[#All],2,FALSE)*AS$83)</f>
        <v>0</v>
      </c>
      <c r="AT94" s="16">
        <f t="shared" si="225"/>
        <v>0</v>
      </c>
      <c r="AU94" s="20"/>
      <c r="AV94" s="15" t="str">
        <f t="shared" si="226"/>
        <v/>
      </c>
      <c r="AW94" s="15">
        <f>IF(AV94="",0,VLOOKUP(AV94,Pointage[#All],2,FALSE)*AW$83)</f>
        <v>0</v>
      </c>
      <c r="AX94" s="24"/>
      <c r="AY94" s="15" t="str">
        <f t="shared" si="227"/>
        <v/>
      </c>
      <c r="AZ94" s="15">
        <f>IF(AY94="",0,VLOOKUP(AY94,Pointage[#All],2,FALSE)*AZ$83)</f>
        <v>0</v>
      </c>
      <c r="BA94" s="24"/>
      <c r="BB94" s="15" t="str">
        <f t="shared" si="228"/>
        <v/>
      </c>
      <c r="BC94" s="15">
        <f>IF(BB94="",0,VLOOKUP(BB94,Pointage[#All],2,FALSE)*BC$83)</f>
        <v>0</v>
      </c>
      <c r="BD94" s="24"/>
      <c r="BE94" s="15" t="str">
        <f t="shared" si="208"/>
        <v/>
      </c>
      <c r="BF94" s="15">
        <f>IF(BE94="",0,VLOOKUP(BE94,Pointage[#All],2,FALSE)*BF$83)</f>
        <v>0</v>
      </c>
      <c r="BG94" s="16">
        <f t="shared" si="229"/>
        <v>0</v>
      </c>
      <c r="BH94" s="20"/>
      <c r="BI94" s="15" t="str">
        <f t="shared" si="230"/>
        <v/>
      </c>
      <c r="BJ94" s="15">
        <f>IF(BI94="",0,VLOOKUP(BI94,Pointage[#All],2,FALSE)*BJ$83)</f>
        <v>0</v>
      </c>
      <c r="BK94" s="24"/>
      <c r="BL94" s="15" t="str">
        <f t="shared" si="231"/>
        <v/>
      </c>
      <c r="BM94" s="15">
        <f>IF(BL94="",0,VLOOKUP(BL94,Pointage[#All],2,FALSE)*BM$83)</f>
        <v>0</v>
      </c>
      <c r="BN94" s="24"/>
      <c r="BO94" s="15" t="str">
        <f t="shared" si="232"/>
        <v/>
      </c>
      <c r="BP94" s="15">
        <f>IF(BO94="",0,VLOOKUP(BO94,Pointage[#All],2,FALSE)*BP$83)</f>
        <v>0</v>
      </c>
      <c r="BQ94" s="24"/>
      <c r="BR94" s="15" t="str">
        <f t="shared" si="209"/>
        <v/>
      </c>
      <c r="BS94" s="15">
        <f>IF(BR94="",0,VLOOKUP(BR94,Pointage[#All],2,FALSE)*BS$83)</f>
        <v>0</v>
      </c>
      <c r="BT94" s="16">
        <f t="shared" si="233"/>
        <v>0</v>
      </c>
      <c r="BU94" s="20"/>
      <c r="BV94" s="15" t="str">
        <f t="shared" si="234"/>
        <v/>
      </c>
      <c r="BW94" s="15">
        <f>IF(BV94="",0,VLOOKUP(BV94,Pointage[#All],2,FALSE)*BW$83)</f>
        <v>0</v>
      </c>
      <c r="BX94" s="24"/>
      <c r="BY94" s="15" t="str">
        <f t="shared" si="235"/>
        <v/>
      </c>
      <c r="BZ94" s="15">
        <f>IF(BY94="",0,VLOOKUP(BY94,Pointage[#All],2,FALSE)*BZ$83)</f>
        <v>0</v>
      </c>
      <c r="CA94" s="24"/>
      <c r="CB94" s="15" t="str">
        <f t="shared" si="236"/>
        <v/>
      </c>
      <c r="CC94" s="15">
        <f>IF(CB94="",0,VLOOKUP(CB94,Pointage[#All],2,FALSE)*CC$83)</f>
        <v>0</v>
      </c>
      <c r="CD94" s="24"/>
      <c r="CE94" s="15" t="str">
        <f t="shared" si="210"/>
        <v/>
      </c>
      <c r="CF94" s="15">
        <f>IF(CE94="",0,VLOOKUP(CE94,Pointage[#All],2,FALSE)*CF$83)</f>
        <v>0</v>
      </c>
      <c r="CG94" s="16">
        <f t="shared" si="237"/>
        <v>0</v>
      </c>
      <c r="CH94" s="17">
        <f t="shared" si="238"/>
        <v>0</v>
      </c>
      <c r="CI94" s="36"/>
      <c r="CJ94" s="52">
        <f t="shared" si="203"/>
        <v>0</v>
      </c>
    </row>
    <row r="95" spans="1:88" x14ac:dyDescent="0.3">
      <c r="A95" s="20"/>
      <c r="B95" s="19"/>
      <c r="C95" s="19"/>
      <c r="D95" s="14">
        <f t="shared" si="211"/>
        <v>0</v>
      </c>
      <c r="E95" s="15" t="str">
        <f t="shared" si="212"/>
        <v/>
      </c>
      <c r="F95" s="15" t="str">
        <f t="shared" si="204"/>
        <v/>
      </c>
      <c r="G95" s="15" t="str">
        <f t="shared" si="213"/>
        <v/>
      </c>
      <c r="H95" s="20"/>
      <c r="I95" s="15" t="str">
        <f t="shared" si="214"/>
        <v/>
      </c>
      <c r="J95" s="15">
        <f>IF(I95="",0,VLOOKUP(I95,Pointage[#All],2,FALSE)*J$83)</f>
        <v>0</v>
      </c>
      <c r="K95" s="24"/>
      <c r="L95" s="15" t="str">
        <f t="shared" si="215"/>
        <v/>
      </c>
      <c r="M95" s="15">
        <f>IF(L95="",0,VLOOKUP(L95,Pointage[#All],2,FALSE)*M$83)</f>
        <v>0</v>
      </c>
      <c r="N95" s="24"/>
      <c r="O95" s="15" t="str">
        <f t="shared" si="216"/>
        <v/>
      </c>
      <c r="P95" s="15">
        <f>IF(O95="",0,VLOOKUP(O95,Pointage[#All],2,FALSE)*P$83)</f>
        <v>0</v>
      </c>
      <c r="Q95" s="24"/>
      <c r="R95" s="15" t="str">
        <f t="shared" si="205"/>
        <v/>
      </c>
      <c r="S95" s="15">
        <f>IF(R95="",0,VLOOKUP(R95,Pointage[#All],2,FALSE)*S$83)</f>
        <v>0</v>
      </c>
      <c r="T95" s="16">
        <f t="shared" si="217"/>
        <v>0</v>
      </c>
      <c r="U95" s="20"/>
      <c r="V95" s="15" t="str">
        <f t="shared" si="218"/>
        <v/>
      </c>
      <c r="W95" s="15">
        <f>IF(V95="",0,VLOOKUP(V95,Pointage[#All],2,FALSE)*W$83)</f>
        <v>0</v>
      </c>
      <c r="X95" s="24"/>
      <c r="Y95" s="15" t="str">
        <f t="shared" si="219"/>
        <v/>
      </c>
      <c r="Z95" s="15">
        <f>IF(Y95="",0,VLOOKUP(Y95,Pointage[#All],2,FALSE)*Z$83)</f>
        <v>0</v>
      </c>
      <c r="AA95" s="24"/>
      <c r="AB95" s="15" t="str">
        <f t="shared" si="220"/>
        <v/>
      </c>
      <c r="AC95" s="15">
        <f>IF(AB95="",0,VLOOKUP(AB95,Pointage[#All],2,FALSE)*AC$83)</f>
        <v>0</v>
      </c>
      <c r="AD95" s="24"/>
      <c r="AE95" s="15" t="str">
        <f t="shared" si="206"/>
        <v/>
      </c>
      <c r="AF95" s="15">
        <f>IF(AE95="",0,VLOOKUP(AE95,Pointage[#All],2,FALSE)*AF$83)</f>
        <v>0</v>
      </c>
      <c r="AG95" s="16">
        <f t="shared" si="221"/>
        <v>0</v>
      </c>
      <c r="AH95" s="20"/>
      <c r="AI95" s="15" t="str">
        <f t="shared" si="222"/>
        <v/>
      </c>
      <c r="AJ95" s="15">
        <f>IF(AI95="",0,VLOOKUP(AI95,Pointage[#All],2,FALSE)*AJ$83)</f>
        <v>0</v>
      </c>
      <c r="AK95" s="24"/>
      <c r="AL95" s="15" t="str">
        <f t="shared" si="223"/>
        <v/>
      </c>
      <c r="AM95" s="15">
        <f>IF(AL95="",0,VLOOKUP(AL95,Pointage[#All],2,FALSE)*AM$83)</f>
        <v>0</v>
      </c>
      <c r="AN95" s="24"/>
      <c r="AO95" s="15" t="str">
        <f t="shared" si="224"/>
        <v/>
      </c>
      <c r="AP95" s="15">
        <f>IF(AO95="",0,VLOOKUP(AO95,Pointage[#All],2,FALSE)*AP$83)</f>
        <v>0</v>
      </c>
      <c r="AQ95" s="24"/>
      <c r="AR95" s="15" t="str">
        <f t="shared" si="207"/>
        <v/>
      </c>
      <c r="AS95" s="15">
        <f>IF(AR95="",0,VLOOKUP(AR95,Pointage[#All],2,FALSE)*AS$83)</f>
        <v>0</v>
      </c>
      <c r="AT95" s="16">
        <f t="shared" si="225"/>
        <v>0</v>
      </c>
      <c r="AU95" s="20"/>
      <c r="AV95" s="15" t="str">
        <f t="shared" si="226"/>
        <v/>
      </c>
      <c r="AW95" s="15">
        <f>IF(AV95="",0,VLOOKUP(AV95,Pointage[#All],2,FALSE)*AW$83)</f>
        <v>0</v>
      </c>
      <c r="AX95" s="24"/>
      <c r="AY95" s="15" t="str">
        <f t="shared" si="227"/>
        <v/>
      </c>
      <c r="AZ95" s="15">
        <f>IF(AY95="",0,VLOOKUP(AY95,Pointage[#All],2,FALSE)*AZ$83)</f>
        <v>0</v>
      </c>
      <c r="BA95" s="24"/>
      <c r="BB95" s="15" t="str">
        <f t="shared" si="228"/>
        <v/>
      </c>
      <c r="BC95" s="15">
        <f>IF(BB95="",0,VLOOKUP(BB95,Pointage[#All],2,FALSE)*BC$83)</f>
        <v>0</v>
      </c>
      <c r="BD95" s="24"/>
      <c r="BE95" s="15" t="str">
        <f t="shared" si="208"/>
        <v/>
      </c>
      <c r="BF95" s="15">
        <f>IF(BE95="",0,VLOOKUP(BE95,Pointage[#All],2,FALSE)*BF$83)</f>
        <v>0</v>
      </c>
      <c r="BG95" s="16">
        <f t="shared" si="229"/>
        <v>0</v>
      </c>
      <c r="BH95" s="20"/>
      <c r="BI95" s="15" t="str">
        <f t="shared" si="230"/>
        <v/>
      </c>
      <c r="BJ95" s="15">
        <f>IF(BI95="",0,VLOOKUP(BI95,Pointage[#All],2,FALSE)*BJ$83)</f>
        <v>0</v>
      </c>
      <c r="BK95" s="24"/>
      <c r="BL95" s="15" t="str">
        <f t="shared" si="231"/>
        <v/>
      </c>
      <c r="BM95" s="15">
        <f>IF(BL95="",0,VLOOKUP(BL95,Pointage[#All],2,FALSE)*BM$83)</f>
        <v>0</v>
      </c>
      <c r="BN95" s="24"/>
      <c r="BO95" s="15" t="str">
        <f t="shared" si="232"/>
        <v/>
      </c>
      <c r="BP95" s="15">
        <f>IF(BO95="",0,VLOOKUP(BO95,Pointage[#All],2,FALSE)*BP$83)</f>
        <v>0</v>
      </c>
      <c r="BQ95" s="24"/>
      <c r="BR95" s="15" t="str">
        <f t="shared" si="209"/>
        <v/>
      </c>
      <c r="BS95" s="15">
        <f>IF(BR95="",0,VLOOKUP(BR95,Pointage[#All],2,FALSE)*BS$83)</f>
        <v>0</v>
      </c>
      <c r="BT95" s="16">
        <f t="shared" si="233"/>
        <v>0</v>
      </c>
      <c r="BU95" s="20"/>
      <c r="BV95" s="15" t="str">
        <f t="shared" si="234"/>
        <v/>
      </c>
      <c r="BW95" s="15">
        <f>IF(BV95="",0,VLOOKUP(BV95,Pointage[#All],2,FALSE)*BW$83)</f>
        <v>0</v>
      </c>
      <c r="BX95" s="24"/>
      <c r="BY95" s="15" t="str">
        <f t="shared" si="235"/>
        <v/>
      </c>
      <c r="BZ95" s="15">
        <f>IF(BY95="",0,VLOOKUP(BY95,Pointage[#All],2,FALSE)*BZ$83)</f>
        <v>0</v>
      </c>
      <c r="CA95" s="24"/>
      <c r="CB95" s="15" t="str">
        <f t="shared" si="236"/>
        <v/>
      </c>
      <c r="CC95" s="15">
        <f>IF(CB95="",0,VLOOKUP(CB95,Pointage[#All],2,FALSE)*CC$83)</f>
        <v>0</v>
      </c>
      <c r="CD95" s="24"/>
      <c r="CE95" s="15" t="str">
        <f t="shared" si="210"/>
        <v/>
      </c>
      <c r="CF95" s="15">
        <f>IF(CE95="",0,VLOOKUP(CE95,Pointage[#All],2,FALSE)*CF$83)</f>
        <v>0</v>
      </c>
      <c r="CG95" s="16">
        <f t="shared" si="237"/>
        <v>0</v>
      </c>
      <c r="CH95" s="17">
        <f t="shared" si="238"/>
        <v>0</v>
      </c>
      <c r="CI95" s="36"/>
      <c r="CJ95" s="52">
        <f t="shared" si="203"/>
        <v>0</v>
      </c>
    </row>
    <row r="96" spans="1:88" x14ac:dyDescent="0.3">
      <c r="A96" s="23"/>
      <c r="B96" s="19"/>
      <c r="C96" s="19"/>
      <c r="D96" s="14">
        <f t="shared" si="211"/>
        <v>0</v>
      </c>
      <c r="E96" s="15" t="str">
        <f t="shared" si="212"/>
        <v/>
      </c>
      <c r="F96" s="15" t="str">
        <f t="shared" si="204"/>
        <v/>
      </c>
      <c r="G96" s="15" t="str">
        <f t="shared" si="213"/>
        <v/>
      </c>
      <c r="H96" s="20"/>
      <c r="I96" s="15" t="str">
        <f t="shared" si="214"/>
        <v/>
      </c>
      <c r="J96" s="15">
        <f>IF(I96="",0,VLOOKUP(I96,Pointage[#All],2,FALSE)*J$83)</f>
        <v>0</v>
      </c>
      <c r="K96" s="24"/>
      <c r="L96" s="15" t="str">
        <f t="shared" si="215"/>
        <v/>
      </c>
      <c r="M96" s="15">
        <f>IF(L96="",0,VLOOKUP(L96,Pointage[#All],2,FALSE)*M$83)</f>
        <v>0</v>
      </c>
      <c r="N96" s="24"/>
      <c r="O96" s="15" t="str">
        <f t="shared" si="216"/>
        <v/>
      </c>
      <c r="P96" s="15">
        <f>IF(O96="",0,VLOOKUP(O96,Pointage[#All],2,FALSE)*P$83)</f>
        <v>0</v>
      </c>
      <c r="Q96" s="24"/>
      <c r="R96" s="15" t="str">
        <f t="shared" si="205"/>
        <v/>
      </c>
      <c r="S96" s="15">
        <f>IF(R96="",0,VLOOKUP(R96,Pointage[#All],2,FALSE)*S$83)</f>
        <v>0</v>
      </c>
      <c r="T96" s="16">
        <f t="shared" si="217"/>
        <v>0</v>
      </c>
      <c r="U96" s="20"/>
      <c r="V96" s="15" t="str">
        <f t="shared" si="218"/>
        <v/>
      </c>
      <c r="W96" s="15">
        <f>IF(V96="",0,VLOOKUP(V96,Pointage[#All],2,FALSE)*W$83)</f>
        <v>0</v>
      </c>
      <c r="X96" s="24"/>
      <c r="Y96" s="15" t="str">
        <f t="shared" si="219"/>
        <v/>
      </c>
      <c r="Z96" s="15">
        <f>IF(Y96="",0,VLOOKUP(Y96,Pointage[#All],2,FALSE)*Z$83)</f>
        <v>0</v>
      </c>
      <c r="AA96" s="24"/>
      <c r="AB96" s="15" t="str">
        <f t="shared" si="220"/>
        <v/>
      </c>
      <c r="AC96" s="15">
        <f>IF(AB96="",0,VLOOKUP(AB96,Pointage[#All],2,FALSE)*AC$83)</f>
        <v>0</v>
      </c>
      <c r="AD96" s="24"/>
      <c r="AE96" s="15" t="str">
        <f t="shared" si="206"/>
        <v/>
      </c>
      <c r="AF96" s="15">
        <f>IF(AE96="",0,VLOOKUP(AE96,Pointage[#All],2,FALSE)*AF$83)</f>
        <v>0</v>
      </c>
      <c r="AG96" s="16">
        <f t="shared" si="221"/>
        <v>0</v>
      </c>
      <c r="AH96" s="20"/>
      <c r="AI96" s="15" t="str">
        <f t="shared" si="222"/>
        <v/>
      </c>
      <c r="AJ96" s="15">
        <f>IF(AI96="",0,VLOOKUP(AI96,Pointage[#All],2,FALSE)*AJ$83)</f>
        <v>0</v>
      </c>
      <c r="AK96" s="24"/>
      <c r="AL96" s="15" t="str">
        <f t="shared" si="223"/>
        <v/>
      </c>
      <c r="AM96" s="15">
        <f>IF(AL96="",0,VLOOKUP(AL96,Pointage[#All],2,FALSE)*AM$83)</f>
        <v>0</v>
      </c>
      <c r="AN96" s="24"/>
      <c r="AO96" s="15" t="str">
        <f t="shared" si="224"/>
        <v/>
      </c>
      <c r="AP96" s="15">
        <f>IF(AO96="",0,VLOOKUP(AO96,Pointage[#All],2,FALSE)*AP$83)</f>
        <v>0</v>
      </c>
      <c r="AQ96" s="24"/>
      <c r="AR96" s="15" t="str">
        <f t="shared" si="207"/>
        <v/>
      </c>
      <c r="AS96" s="15">
        <f>IF(AR96="",0,VLOOKUP(AR96,Pointage[#All],2,FALSE)*AS$83)</f>
        <v>0</v>
      </c>
      <c r="AT96" s="16">
        <f t="shared" si="225"/>
        <v>0</v>
      </c>
      <c r="AU96" s="20"/>
      <c r="AV96" s="15" t="str">
        <f t="shared" si="226"/>
        <v/>
      </c>
      <c r="AW96" s="15">
        <f>IF(AV96="",0,VLOOKUP(AV96,Pointage[#All],2,FALSE)*AW$83)</f>
        <v>0</v>
      </c>
      <c r="AX96" s="24"/>
      <c r="AY96" s="15" t="str">
        <f t="shared" si="227"/>
        <v/>
      </c>
      <c r="AZ96" s="15">
        <f>IF(AY96="",0,VLOOKUP(AY96,Pointage[#All],2,FALSE)*AZ$83)</f>
        <v>0</v>
      </c>
      <c r="BA96" s="24"/>
      <c r="BB96" s="15" t="str">
        <f t="shared" si="228"/>
        <v/>
      </c>
      <c r="BC96" s="15">
        <f>IF(BB96="",0,VLOOKUP(BB96,Pointage[#All],2,FALSE)*BC$83)</f>
        <v>0</v>
      </c>
      <c r="BD96" s="24"/>
      <c r="BE96" s="15" t="str">
        <f t="shared" si="208"/>
        <v/>
      </c>
      <c r="BF96" s="15">
        <f>IF(BE96="",0,VLOOKUP(BE96,Pointage[#All],2,FALSE)*BF$83)</f>
        <v>0</v>
      </c>
      <c r="BG96" s="16">
        <f t="shared" si="229"/>
        <v>0</v>
      </c>
      <c r="BH96" s="20"/>
      <c r="BI96" s="15" t="str">
        <f t="shared" si="230"/>
        <v/>
      </c>
      <c r="BJ96" s="15">
        <f>IF(BI96="",0,VLOOKUP(BI96,Pointage[#All],2,FALSE)*BJ$83)</f>
        <v>0</v>
      </c>
      <c r="BK96" s="24"/>
      <c r="BL96" s="15" t="str">
        <f t="shared" si="231"/>
        <v/>
      </c>
      <c r="BM96" s="15">
        <f>IF(BL96="",0,VLOOKUP(BL96,Pointage[#All],2,FALSE)*BM$83)</f>
        <v>0</v>
      </c>
      <c r="BN96" s="24"/>
      <c r="BO96" s="15" t="str">
        <f t="shared" si="232"/>
        <v/>
      </c>
      <c r="BP96" s="15">
        <f>IF(BO96="",0,VLOOKUP(BO96,Pointage[#All],2,FALSE)*BP$83)</f>
        <v>0</v>
      </c>
      <c r="BQ96" s="24"/>
      <c r="BR96" s="15" t="str">
        <f t="shared" si="209"/>
        <v/>
      </c>
      <c r="BS96" s="15">
        <f>IF(BR96="",0,VLOOKUP(BR96,Pointage[#All],2,FALSE)*BS$83)</f>
        <v>0</v>
      </c>
      <c r="BT96" s="16">
        <f t="shared" si="233"/>
        <v>0</v>
      </c>
      <c r="BU96" s="20"/>
      <c r="BV96" s="15" t="str">
        <f t="shared" si="234"/>
        <v/>
      </c>
      <c r="BW96" s="15">
        <f>IF(BV96="",0,VLOOKUP(BV96,Pointage[#All],2,FALSE)*BW$83)</f>
        <v>0</v>
      </c>
      <c r="BX96" s="24"/>
      <c r="BY96" s="15" t="str">
        <f t="shared" si="235"/>
        <v/>
      </c>
      <c r="BZ96" s="15">
        <f>IF(BY96="",0,VLOOKUP(BY96,Pointage[#All],2,FALSE)*BZ$83)</f>
        <v>0</v>
      </c>
      <c r="CA96" s="24"/>
      <c r="CB96" s="15" t="str">
        <f t="shared" si="236"/>
        <v/>
      </c>
      <c r="CC96" s="15">
        <f>IF(CB96="",0,VLOOKUP(CB96,Pointage[#All],2,FALSE)*CC$83)</f>
        <v>0</v>
      </c>
      <c r="CD96" s="24"/>
      <c r="CE96" s="15" t="str">
        <f t="shared" si="210"/>
        <v/>
      </c>
      <c r="CF96" s="15">
        <f>IF(CE96="",0,VLOOKUP(CE96,Pointage[#All],2,FALSE)*CF$83)</f>
        <v>0</v>
      </c>
      <c r="CG96" s="16">
        <f t="shared" si="237"/>
        <v>0</v>
      </c>
      <c r="CH96" s="17">
        <f t="shared" si="238"/>
        <v>0</v>
      </c>
      <c r="CI96" s="36"/>
      <c r="CJ96" s="52">
        <f t="shared" si="203"/>
        <v>0</v>
      </c>
    </row>
  </sheetData>
  <sheetProtection algorithmName="SHA-512" hashValue="HFOYC1zWJ6Spz3bU35rpEJ9GfAwYZ1QgzEYI7tLCRGN2mv3Jth8WbI22RGt1mLSEuOggZ71KrwuQP03fCOSyIw==" saltValue="DwCfPkUyekeGrJF93WbOFA==" spinCount="100000" sheet="1" insertRows="0" sort="0"/>
  <sortState xmlns:xlrd2="http://schemas.microsoft.com/office/spreadsheetml/2017/richdata2" ref="A19:CJ35">
    <sortCondition descending="1" ref="CJ19:CJ35"/>
  </sortState>
  <mergeCells count="38">
    <mergeCell ref="AU1:BG1"/>
    <mergeCell ref="A2:G3"/>
    <mergeCell ref="T2:T3"/>
    <mergeCell ref="AG2:AG3"/>
    <mergeCell ref="AT2:AT3"/>
    <mergeCell ref="BG2:BG3"/>
    <mergeCell ref="A83:G84"/>
    <mergeCell ref="T83:T84"/>
    <mergeCell ref="H1:T1"/>
    <mergeCell ref="U1:AG1"/>
    <mergeCell ref="AH1:AT1"/>
    <mergeCell ref="A51:G52"/>
    <mergeCell ref="T51:T52"/>
    <mergeCell ref="AG51:AG52"/>
    <mergeCell ref="AT51:AT52"/>
    <mergeCell ref="AG83:AG84"/>
    <mergeCell ref="AT83:AT84"/>
    <mergeCell ref="A17:G18"/>
    <mergeCell ref="T17:T18"/>
    <mergeCell ref="AG17:AG18"/>
    <mergeCell ref="AT17:AT18"/>
    <mergeCell ref="BG17:BG18"/>
    <mergeCell ref="BG83:BG84"/>
    <mergeCell ref="CH2:CH3"/>
    <mergeCell ref="CH17:CH18"/>
    <mergeCell ref="CH83:CH84"/>
    <mergeCell ref="CH51:CH52"/>
    <mergeCell ref="BG51:BG52"/>
    <mergeCell ref="BU1:CG1"/>
    <mergeCell ref="CG2:CG3"/>
    <mergeCell ref="CG17:CG18"/>
    <mergeCell ref="CG51:CG52"/>
    <mergeCell ref="CG83:CG84"/>
    <mergeCell ref="BH1:BT1"/>
    <mergeCell ref="BT2:BT3"/>
    <mergeCell ref="BT17:BT18"/>
    <mergeCell ref="BT51:BT52"/>
    <mergeCell ref="BT83:BT84"/>
  </mergeCells>
  <printOptions horizontalCentered="1"/>
  <pageMargins left="0.23622047244094491" right="0.23622047244094491" top="0.74803149606299213" bottom="0.74803149606299213" header="0.31496062992125984" footer="0.31496062992125984"/>
  <pageSetup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J91"/>
  <sheetViews>
    <sheetView zoomScale="90" zoomScaleNormal="90" zoomScalePageLayoutView="80" workbookViewId="0">
      <pane xSplit="7" ySplit="1" topLeftCell="AV2" activePane="bottomRight" state="frozen"/>
      <selection pane="topRight" activeCell="H1" sqref="H1"/>
      <selection pane="bottomLeft" activeCell="A2" sqref="A2"/>
      <selection pane="bottomRight" activeCell="C81" sqref="C81"/>
    </sheetView>
  </sheetViews>
  <sheetFormatPr baseColWidth="10" defaultColWidth="11" defaultRowHeight="14.4" x14ac:dyDescent="0.3"/>
  <cols>
    <col min="2" max="2" width="28" bestFit="1" customWidth="1"/>
    <col min="3" max="3" width="25.44140625" bestFit="1" customWidth="1"/>
    <col min="4" max="4" width="9.109375" style="1" customWidth="1"/>
    <col min="5" max="5" width="5" customWidth="1"/>
    <col min="6" max="6" width="8.77734375" customWidth="1"/>
    <col min="7" max="85" width="9.109375" customWidth="1"/>
    <col min="86" max="86" width="6.44140625" customWidth="1"/>
    <col min="87" max="87" width="3.77734375" customWidth="1"/>
    <col min="88" max="88" width="7.77734375" style="18" customWidth="1"/>
    <col min="89" max="90" width="11" customWidth="1"/>
  </cols>
  <sheetData>
    <row r="1" spans="1:88" x14ac:dyDescent="0.3">
      <c r="A1" s="6" t="s">
        <v>3</v>
      </c>
      <c r="B1" s="7" t="s">
        <v>4</v>
      </c>
      <c r="C1" s="7" t="s">
        <v>5</v>
      </c>
      <c r="D1" s="8" t="s">
        <v>16</v>
      </c>
      <c r="E1" s="7" t="s">
        <v>6</v>
      </c>
      <c r="F1" s="7" t="s">
        <v>24</v>
      </c>
      <c r="G1" s="7" t="s">
        <v>7</v>
      </c>
      <c r="H1" s="73" t="s">
        <v>32</v>
      </c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5"/>
      <c r="U1" s="67" t="s">
        <v>38</v>
      </c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9"/>
      <c r="AH1" s="73" t="s">
        <v>39</v>
      </c>
      <c r="AI1" s="74"/>
      <c r="AJ1" s="74"/>
      <c r="AK1" s="74"/>
      <c r="AL1" s="74"/>
      <c r="AM1" s="74"/>
      <c r="AN1" s="74"/>
      <c r="AO1" s="74"/>
      <c r="AP1" s="74"/>
      <c r="AQ1" s="74"/>
      <c r="AR1" s="74"/>
      <c r="AS1" s="74"/>
      <c r="AT1" s="75"/>
      <c r="AU1" s="67" t="s">
        <v>35</v>
      </c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9"/>
      <c r="BH1" s="73" t="s">
        <v>41</v>
      </c>
      <c r="BI1" s="74"/>
      <c r="BJ1" s="74"/>
      <c r="BK1" s="74"/>
      <c r="BL1" s="74"/>
      <c r="BM1" s="74"/>
      <c r="BN1" s="74"/>
      <c r="BO1" s="74"/>
      <c r="BP1" s="74"/>
      <c r="BQ1" s="74"/>
      <c r="BR1" s="74"/>
      <c r="BS1" s="74"/>
      <c r="BT1" s="75"/>
      <c r="BU1" s="67" t="s">
        <v>37</v>
      </c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9"/>
      <c r="CH1" s="11" t="s">
        <v>0</v>
      </c>
      <c r="CI1" s="31"/>
      <c r="CJ1" s="44"/>
    </row>
    <row r="2" spans="1:88" ht="14.55" customHeight="1" x14ac:dyDescent="0.3">
      <c r="A2" s="76" t="s">
        <v>182</v>
      </c>
      <c r="B2" s="77"/>
      <c r="C2" s="77"/>
      <c r="D2" s="77"/>
      <c r="E2" s="77"/>
      <c r="F2" s="77"/>
      <c r="G2" s="78"/>
      <c r="H2" s="4" t="s">
        <v>8</v>
      </c>
      <c r="I2" s="12" t="s">
        <v>12</v>
      </c>
      <c r="J2" s="32">
        <v>2</v>
      </c>
      <c r="K2" s="5" t="s">
        <v>14</v>
      </c>
      <c r="L2" s="12" t="s">
        <v>12</v>
      </c>
      <c r="M2" s="32">
        <v>2</v>
      </c>
      <c r="N2" s="5" t="s">
        <v>17</v>
      </c>
      <c r="O2" s="12" t="s">
        <v>12</v>
      </c>
      <c r="P2" s="32"/>
      <c r="Q2" s="5" t="s">
        <v>15</v>
      </c>
      <c r="R2" s="12" t="s">
        <v>12</v>
      </c>
      <c r="S2" s="32">
        <v>5</v>
      </c>
      <c r="T2" s="70" t="s">
        <v>1</v>
      </c>
      <c r="U2" s="4" t="s">
        <v>8</v>
      </c>
      <c r="V2" s="12" t="s">
        <v>12</v>
      </c>
      <c r="W2" s="29">
        <v>3</v>
      </c>
      <c r="X2" s="5" t="s">
        <v>14</v>
      </c>
      <c r="Y2" s="12" t="s">
        <v>12</v>
      </c>
      <c r="Z2" s="29">
        <v>3</v>
      </c>
      <c r="AA2" s="5" t="s">
        <v>17</v>
      </c>
      <c r="AB2" s="12" t="s">
        <v>12</v>
      </c>
      <c r="AC2" s="29"/>
      <c r="AD2" s="5" t="s">
        <v>15</v>
      </c>
      <c r="AE2" s="12" t="s">
        <v>12</v>
      </c>
      <c r="AF2" s="29">
        <v>5</v>
      </c>
      <c r="AG2" s="70" t="s">
        <v>1</v>
      </c>
      <c r="AH2" s="4" t="s">
        <v>8</v>
      </c>
      <c r="AI2" s="12" t="s">
        <v>12</v>
      </c>
      <c r="AJ2" s="32">
        <v>1</v>
      </c>
      <c r="AK2" s="5" t="s">
        <v>14</v>
      </c>
      <c r="AL2" s="12" t="s">
        <v>12</v>
      </c>
      <c r="AM2" s="32">
        <v>1</v>
      </c>
      <c r="AN2" s="5" t="s">
        <v>17</v>
      </c>
      <c r="AO2" s="12" t="s">
        <v>12</v>
      </c>
      <c r="AP2" s="32"/>
      <c r="AQ2" s="5" t="s">
        <v>15</v>
      </c>
      <c r="AR2" s="12" t="s">
        <v>12</v>
      </c>
      <c r="AS2" s="32">
        <v>4</v>
      </c>
      <c r="AT2" s="70" t="s">
        <v>1</v>
      </c>
      <c r="AU2" s="4" t="s">
        <v>8</v>
      </c>
      <c r="AV2" s="12" t="s">
        <v>12</v>
      </c>
      <c r="AW2" s="29"/>
      <c r="AX2" s="5" t="s">
        <v>14</v>
      </c>
      <c r="AY2" s="12" t="s">
        <v>12</v>
      </c>
      <c r="AZ2" s="29">
        <v>2</v>
      </c>
      <c r="BA2" s="5" t="s">
        <v>17</v>
      </c>
      <c r="BB2" s="12" t="s">
        <v>12</v>
      </c>
      <c r="BC2" s="29">
        <v>2</v>
      </c>
      <c r="BD2" s="5" t="s">
        <v>15</v>
      </c>
      <c r="BE2" s="12" t="s">
        <v>12</v>
      </c>
      <c r="BF2" s="29">
        <v>9</v>
      </c>
      <c r="BG2" s="70" t="s">
        <v>1</v>
      </c>
      <c r="BH2" s="4" t="s">
        <v>8</v>
      </c>
      <c r="BI2" s="12" t="s">
        <v>12</v>
      </c>
      <c r="BJ2" s="32"/>
      <c r="BK2" s="5" t="s">
        <v>14</v>
      </c>
      <c r="BL2" s="12" t="s">
        <v>12</v>
      </c>
      <c r="BM2" s="32"/>
      <c r="BN2" s="5" t="s">
        <v>17</v>
      </c>
      <c r="BO2" s="12" t="s">
        <v>12</v>
      </c>
      <c r="BP2" s="32">
        <v>0</v>
      </c>
      <c r="BQ2" s="5" t="s">
        <v>15</v>
      </c>
      <c r="BR2" s="12" t="s">
        <v>12</v>
      </c>
      <c r="BS2" s="32"/>
      <c r="BT2" s="70" t="s">
        <v>1</v>
      </c>
      <c r="BU2" s="4" t="s">
        <v>8</v>
      </c>
      <c r="BV2" s="12" t="s">
        <v>12</v>
      </c>
      <c r="BW2" s="29"/>
      <c r="BX2" s="5" t="s">
        <v>14</v>
      </c>
      <c r="BY2" s="12" t="s">
        <v>12</v>
      </c>
      <c r="BZ2" s="29">
        <v>3</v>
      </c>
      <c r="CA2" s="5" t="s">
        <v>17</v>
      </c>
      <c r="CB2" s="12" t="s">
        <v>12</v>
      </c>
      <c r="CC2" s="29">
        <v>2</v>
      </c>
      <c r="CD2" s="5" t="s">
        <v>15</v>
      </c>
      <c r="CE2" s="12" t="s">
        <v>12</v>
      </c>
      <c r="CF2" s="29">
        <v>9</v>
      </c>
      <c r="CG2" s="70" t="s">
        <v>1</v>
      </c>
      <c r="CH2" s="70" t="s">
        <v>1</v>
      </c>
      <c r="CI2" s="38"/>
      <c r="CJ2" s="44" t="s">
        <v>31</v>
      </c>
    </row>
    <row r="3" spans="1:88" ht="14.55" customHeight="1" x14ac:dyDescent="0.3">
      <c r="A3" s="79"/>
      <c r="B3" s="80"/>
      <c r="C3" s="80"/>
      <c r="D3" s="80"/>
      <c r="E3" s="80"/>
      <c r="F3" s="80"/>
      <c r="G3" s="81"/>
      <c r="H3" s="2" t="s">
        <v>9</v>
      </c>
      <c r="I3" s="3" t="s">
        <v>10</v>
      </c>
      <c r="J3" s="3" t="s">
        <v>11</v>
      </c>
      <c r="K3" s="3" t="s">
        <v>9</v>
      </c>
      <c r="L3" s="3" t="s">
        <v>10</v>
      </c>
      <c r="M3" s="43" t="s">
        <v>11</v>
      </c>
      <c r="N3" s="3" t="s">
        <v>9</v>
      </c>
      <c r="O3" s="3" t="s">
        <v>10</v>
      </c>
      <c r="P3" s="3" t="s">
        <v>11</v>
      </c>
      <c r="Q3" s="3" t="s">
        <v>9</v>
      </c>
      <c r="R3" s="3" t="s">
        <v>10</v>
      </c>
      <c r="S3" s="3" t="s">
        <v>11</v>
      </c>
      <c r="T3" s="71"/>
      <c r="U3" s="2" t="s">
        <v>9</v>
      </c>
      <c r="V3" s="3" t="s">
        <v>10</v>
      </c>
      <c r="W3" s="3" t="s">
        <v>11</v>
      </c>
      <c r="X3" s="3" t="s">
        <v>9</v>
      </c>
      <c r="Y3" s="3" t="s">
        <v>10</v>
      </c>
      <c r="Z3" s="3" t="s">
        <v>11</v>
      </c>
      <c r="AA3" s="3" t="s">
        <v>9</v>
      </c>
      <c r="AB3" s="3" t="s">
        <v>10</v>
      </c>
      <c r="AC3" s="3" t="s">
        <v>11</v>
      </c>
      <c r="AD3" s="3" t="s">
        <v>9</v>
      </c>
      <c r="AE3" s="3" t="s">
        <v>10</v>
      </c>
      <c r="AF3" s="3" t="s">
        <v>11</v>
      </c>
      <c r="AG3" s="71"/>
      <c r="AH3" s="2" t="s">
        <v>9</v>
      </c>
      <c r="AI3" s="3" t="s">
        <v>10</v>
      </c>
      <c r="AJ3" s="3" t="s">
        <v>11</v>
      </c>
      <c r="AK3" s="3" t="s">
        <v>9</v>
      </c>
      <c r="AL3" s="3" t="s">
        <v>10</v>
      </c>
      <c r="AM3" s="3" t="s">
        <v>11</v>
      </c>
      <c r="AN3" s="3" t="s">
        <v>9</v>
      </c>
      <c r="AO3" s="3" t="s">
        <v>10</v>
      </c>
      <c r="AP3" s="3" t="s">
        <v>11</v>
      </c>
      <c r="AQ3" s="3" t="s">
        <v>9</v>
      </c>
      <c r="AR3" s="3" t="s">
        <v>10</v>
      </c>
      <c r="AS3" s="3" t="s">
        <v>11</v>
      </c>
      <c r="AT3" s="71"/>
      <c r="AU3" s="2" t="s">
        <v>9</v>
      </c>
      <c r="AV3" s="3" t="s">
        <v>10</v>
      </c>
      <c r="AW3" s="3" t="s">
        <v>11</v>
      </c>
      <c r="AX3" s="3" t="s">
        <v>9</v>
      </c>
      <c r="AY3" s="3" t="s">
        <v>10</v>
      </c>
      <c r="AZ3" s="3" t="s">
        <v>11</v>
      </c>
      <c r="BA3" s="3" t="s">
        <v>9</v>
      </c>
      <c r="BB3" s="3" t="s">
        <v>10</v>
      </c>
      <c r="BC3" s="3" t="s">
        <v>11</v>
      </c>
      <c r="BD3" s="3" t="s">
        <v>9</v>
      </c>
      <c r="BE3" s="3" t="s">
        <v>10</v>
      </c>
      <c r="BF3" s="3" t="s">
        <v>11</v>
      </c>
      <c r="BG3" s="71"/>
      <c r="BH3" s="2" t="s">
        <v>9</v>
      </c>
      <c r="BI3" s="3" t="s">
        <v>10</v>
      </c>
      <c r="BJ3" s="3" t="s">
        <v>11</v>
      </c>
      <c r="BK3" s="3" t="s">
        <v>9</v>
      </c>
      <c r="BL3" s="3" t="s">
        <v>10</v>
      </c>
      <c r="BM3" s="3" t="s">
        <v>11</v>
      </c>
      <c r="BN3" s="3" t="s">
        <v>9</v>
      </c>
      <c r="BO3" s="3" t="s">
        <v>10</v>
      </c>
      <c r="BP3" s="3" t="s">
        <v>11</v>
      </c>
      <c r="BQ3" s="3" t="s">
        <v>9</v>
      </c>
      <c r="BR3" s="3" t="s">
        <v>10</v>
      </c>
      <c r="BS3" s="3" t="s">
        <v>11</v>
      </c>
      <c r="BT3" s="71"/>
      <c r="BU3" s="2" t="s">
        <v>9</v>
      </c>
      <c r="BV3" s="3" t="s">
        <v>10</v>
      </c>
      <c r="BW3" s="3" t="s">
        <v>11</v>
      </c>
      <c r="BX3" s="3" t="s">
        <v>9</v>
      </c>
      <c r="BY3" s="3" t="s">
        <v>10</v>
      </c>
      <c r="BZ3" s="3" t="s">
        <v>11</v>
      </c>
      <c r="CA3" s="3" t="s">
        <v>9</v>
      </c>
      <c r="CB3" s="3" t="s">
        <v>10</v>
      </c>
      <c r="CC3" s="3" t="s">
        <v>11</v>
      </c>
      <c r="CD3" s="3" t="s">
        <v>9</v>
      </c>
      <c r="CE3" s="3" t="s">
        <v>10</v>
      </c>
      <c r="CF3" s="3" t="s">
        <v>11</v>
      </c>
      <c r="CG3" s="71"/>
      <c r="CH3" s="71"/>
      <c r="CI3" s="38"/>
      <c r="CJ3" s="44"/>
    </row>
    <row r="4" spans="1:88" x14ac:dyDescent="0.3">
      <c r="A4" s="20">
        <v>1455</v>
      </c>
      <c r="B4" s="19" t="s">
        <v>48</v>
      </c>
      <c r="C4" s="19" t="s">
        <v>53</v>
      </c>
      <c r="D4" s="15">
        <f>T4+AG4++AT4+BG4+BT4+CG4</f>
        <v>183</v>
      </c>
      <c r="E4" s="15">
        <f>IF(D4=0,"",RANK(D4,D$4:D$14,0))</f>
        <v>1</v>
      </c>
      <c r="F4" s="15">
        <f t="shared" ref="F4:F14" si="0">IF(CH4=0,"",RANK(CH4,CH$4:CH$62,0))</f>
        <v>6</v>
      </c>
      <c r="G4" s="15" t="str">
        <f>IF(E4=1,"Or",IF(E4=2,"Argent",IF(E4=3,"Bronze","")))</f>
        <v>Or</v>
      </c>
      <c r="H4" s="20">
        <v>61.859000000000002</v>
      </c>
      <c r="I4" s="15">
        <f>IF(H4=0,"",IF(COUNTIF(H$4:H$14,"&gt;0")&gt;1,RANK(H4,H$4:H$14,0),IF(H4&gt;=63,1,IF(AND(H4&gt;=60,H4&lt;=62.9),2,3))))</f>
        <v>2</v>
      </c>
      <c r="J4" s="15">
        <f>IF(I4="",0,VLOOKUP(I4,Pointage[#All],2,FALSE)*J$2)</f>
        <v>10</v>
      </c>
      <c r="K4" s="24">
        <v>63.484999999999999</v>
      </c>
      <c r="L4" s="15">
        <f>IF(K4=0,"",IF(COUNTIF(K$4:K$14,"&gt;0")&gt;1,RANK(K4,K$4:K$14,0),IF(K4&gt;=63,1,IF(AND(K4&gt;=60,K4&lt;=62.9),2,3))))</f>
        <v>1</v>
      </c>
      <c r="M4" s="15">
        <f>IF(L4="",0,VLOOKUP(L4,Pointage[#All],2,FALSE)*M$2)</f>
        <v>12</v>
      </c>
      <c r="N4" s="24"/>
      <c r="O4" s="15" t="str">
        <f>IF(N4=0,"",IF(COUNTIF(N$4:N$14,"&gt;0")&gt;1,RANK(N4,N$4:N$14,0),IF(N4&gt;=63,1,IF(AND(N4&gt;=60,N4&lt;=62.9),2,3))))</f>
        <v/>
      </c>
      <c r="P4" s="15">
        <f>IF(O4="",0,VLOOKUP(O4,Pointage[#All],2,FALSE)*P$2)</f>
        <v>0</v>
      </c>
      <c r="Q4" s="24">
        <v>66.792000000000002</v>
      </c>
      <c r="R4" s="15">
        <f t="shared" ref="R4:R14" si="1">IF(Q4=0,"",RANK(Q4,Q$4:Q$62,0))</f>
        <v>1</v>
      </c>
      <c r="S4" s="15">
        <f>IF(R4="",0,VLOOKUP(R4,Pointage[#All],2,FALSE)*S$2)</f>
        <v>30</v>
      </c>
      <c r="T4" s="16">
        <f>IF(J4="","",J4+M4+S4)</f>
        <v>52</v>
      </c>
      <c r="U4" s="20">
        <v>66.667000000000002</v>
      </c>
      <c r="V4" s="15">
        <f>IF(U4=0,"",IF(COUNTIF(U$4:U$14,"&gt;0")&gt;1,RANK(U4,U$4:U$14,0),IF(U4&gt;=63,1,IF(AND(U4&gt;=60,U4&lt;=62.9),2,3))))</f>
        <v>2</v>
      </c>
      <c r="W4" s="15">
        <f>IF(V4="",0,VLOOKUP(V4,Pointage[#All],2,FALSE)*W$2)</f>
        <v>15</v>
      </c>
      <c r="X4" s="24">
        <v>68.635999999999996</v>
      </c>
      <c r="Y4" s="15">
        <f>IF(X4=0,"",IF(COUNTIF(X$4:X$14,"&gt;0")&gt;1,RANK(X4,X$4:X$14,0),IF(X4&gt;=63,1,IF(AND(X4&gt;=60,X4&lt;=62.9),2,3))))</f>
        <v>1</v>
      </c>
      <c r="Z4" s="15">
        <f>IF(Y4="",0,VLOOKUP(Y4,Pointage[#All],2,FALSE)*Z$2)</f>
        <v>18</v>
      </c>
      <c r="AA4" s="24"/>
      <c r="AB4" s="15" t="str">
        <f>IF(AA4=0,"",IF(COUNTIF(AA$4:AA$14,"&gt;0")&gt;1,RANK(AA4,AA$4:AA$14,0),IF(AA4&gt;=63,1,IF(AND(AA4&gt;=60,AA4&lt;=62.9),2,3))))</f>
        <v/>
      </c>
      <c r="AC4" s="15">
        <f>IF(AB4="",0,VLOOKUP(AB4,Pointage[#All],2,FALSE)*AC$2)</f>
        <v>0</v>
      </c>
      <c r="AD4" s="24">
        <v>63.055999999999997</v>
      </c>
      <c r="AE4" s="15">
        <f t="shared" ref="AE4:AE14" si="2">IF(AD4=0,"",RANK(AD4,AD$4:AD$62,0))</f>
        <v>4</v>
      </c>
      <c r="AF4" s="15">
        <f>IF(AE4="",0,VLOOKUP(AE4,Pointage[#All],2,FALSE)*AF$2)</f>
        <v>15</v>
      </c>
      <c r="AG4" s="16">
        <f>IF(W4="","",W4+Z4+AF4)</f>
        <v>48</v>
      </c>
      <c r="AH4" s="20">
        <v>65.56</v>
      </c>
      <c r="AI4" s="15">
        <f>IF(AH4=0,"",IF(COUNTIF(AH$4:AH$14,"&gt;0")&gt;1,RANK(AH4,AH$4:AH$14,0),IF(AH4&gt;=63,1,IF(AND(AH4&gt;=60,AH4&lt;=62.9),2,3))))</f>
        <v>1</v>
      </c>
      <c r="AJ4" s="15">
        <f>IF(AI4="",0,VLOOKUP(AI4,Pointage[#All],2,FALSE)*AJ$2)</f>
        <v>6</v>
      </c>
      <c r="AK4" s="24">
        <v>67.12</v>
      </c>
      <c r="AL4" s="15">
        <f>IF(AK4=0,"",IF(COUNTIF(AK$4:AK$14,"&gt;0")&gt;1,RANK(AK4,AK$4:AK$14,0),IF(AK4&gt;=63,1,IF(AND(AK4&gt;=60,AK4&lt;=62.9),2,3))))</f>
        <v>1</v>
      </c>
      <c r="AM4" s="15">
        <f>IF(AL4="",0,VLOOKUP(AL4,Pointage[#All],2,FALSE)*AM$2)</f>
        <v>6</v>
      </c>
      <c r="AN4" s="24"/>
      <c r="AO4" s="15" t="str">
        <f>IF(AN4=0,"",IF(COUNTIF(AN$4:AN$14,"&gt;0")&gt;1,RANK(AN4,AN$4:AN$14,0),IF(AN4&gt;=63,1,IF(AND(AN4&gt;=60,AN4&lt;=62.9),2,3))))</f>
        <v/>
      </c>
      <c r="AP4" s="15">
        <f>IF(AO4="",0,VLOOKUP(AO4,Pointage[#All],2,FALSE)*AP$2)</f>
        <v>0</v>
      </c>
      <c r="AQ4" s="24">
        <v>68.3</v>
      </c>
      <c r="AR4" s="15">
        <f t="shared" ref="AR4:AR14" si="3">IF(AQ4=0,"",RANK(AQ4,AQ$4:AQ$62,0))</f>
        <v>2</v>
      </c>
      <c r="AS4" s="15">
        <f>IF(AR4="",0,VLOOKUP(AR4,Pointage[#All],2,FALSE)*AS$2)</f>
        <v>20</v>
      </c>
      <c r="AT4" s="16">
        <f>IF(AM4="","",AM4+AS4+AP4)</f>
        <v>26</v>
      </c>
      <c r="AU4" s="20"/>
      <c r="AV4" s="15" t="str">
        <f>IF(AU4=0,"",IF(COUNTIF(AU$4:AU$14,"&gt;0")&gt;1,RANK(AU4,AU$4:AU$14,0),IF(AU4&gt;=63,1,IF(AND(AU4&gt;=60,AU4&lt;=62.9),2,3))))</f>
        <v/>
      </c>
      <c r="AW4" s="15">
        <f>IF(AV4="",0,VLOOKUP(AV4,Pointage[#All],2,FALSE)*AW$2)</f>
        <v>0</v>
      </c>
      <c r="AX4" s="24">
        <v>67.272999999999996</v>
      </c>
      <c r="AY4" s="15">
        <f>IF(AX4=0,"",IF(COUNTIF(AX$4:AX$14,"&gt;0")&gt;1,RANK(AX4,AX$4:AX$14,0),IF(AX4&gt;=63,1,IF(AND(AX4&gt;=60,AX4&lt;=62.9),2,3))))</f>
        <v>1</v>
      </c>
      <c r="AZ4" s="15">
        <f>IF(AY4="",0,VLOOKUP(AY4,Pointage[#All],2,FALSE)*AZ$2)</f>
        <v>12</v>
      </c>
      <c r="BA4" s="24">
        <v>61.667000000000002</v>
      </c>
      <c r="BB4" s="15">
        <f>IF(BA4=0,"",IF(COUNTIF(BA$4:BA$14,"&gt;0")&gt;1,RANK(BA4,BA$4:BA$14,0),IF(BA4&gt;=63,1,IF(AND(BA4&gt;=60,BA4&lt;=62.9),2,3))))</f>
        <v>2</v>
      </c>
      <c r="BC4" s="15">
        <f>IF(BB4="",0,VLOOKUP(BB4,Pointage[#All],2,FALSE)*BC$2)</f>
        <v>10</v>
      </c>
      <c r="BD4" s="24">
        <v>62.222000000000001</v>
      </c>
      <c r="BE4" s="15">
        <f t="shared" ref="BE4:BE14" si="4">IF(BD4=0,"",RANK(BD4,BD$4:BD$62,0))</f>
        <v>8</v>
      </c>
      <c r="BF4" s="15">
        <f>IF(BE4="",0,VLOOKUP(BE4,Pointage[#All],2,FALSE)*BF$2)</f>
        <v>0</v>
      </c>
      <c r="BG4" s="16">
        <f>IF(AW4="","",AZ4+BF4+BC4)</f>
        <v>22</v>
      </c>
      <c r="BH4" s="20"/>
      <c r="BI4" s="15" t="str">
        <f>IF(BH4=0,"",IF(COUNTIF(BH$4:BH$14,"&gt;0")&gt;1,RANK(BH4,BH$4:BH$14,0),IF(BH4&gt;=63,1,IF(AND(BH4&gt;=60,BH4&lt;=62.9),2,3))))</f>
        <v/>
      </c>
      <c r="BJ4" s="15">
        <f>IF(BI4="",0,VLOOKUP(BI4,Pointage[#All],2,FALSE)*BJ$2)</f>
        <v>0</v>
      </c>
      <c r="BK4" s="24"/>
      <c r="BL4" s="15" t="str">
        <f>IF(BK4=0,"",IF(COUNTIF(BK$4:BK$14,"&gt;0")&gt;1,RANK(BK4,BK$4:BK$14,0),IF(BK4&gt;=63,1,IF(AND(BK4&gt;=60,BK4&lt;=62.9),2,3))))</f>
        <v/>
      </c>
      <c r="BM4" s="15">
        <f>IF(BL4="",0,VLOOKUP(BL4,Pointage[#All],2,FALSE)*BM$2)</f>
        <v>0</v>
      </c>
      <c r="BN4" s="24"/>
      <c r="BO4" s="15" t="str">
        <f>IF(BN4=0,"",IF(COUNTIF(BN$4:BN$14,"&gt;0")&gt;1,RANK(BN4,BN$4:BN$14,0),IF(BN4&gt;=63,1,IF(AND(BN4&gt;=60,BN4&lt;=62.9),2,3))))</f>
        <v/>
      </c>
      <c r="BP4" s="15">
        <f>IF(BO4="",0,VLOOKUP(BO4,Pointage[#All],2,FALSE)*BP$2)</f>
        <v>0</v>
      </c>
      <c r="BQ4" s="24"/>
      <c r="BR4" s="15" t="str">
        <f t="shared" ref="BR4:BR14" si="5">IF(BQ4=0,"",RANK(BQ4,BQ$4:BQ$62,0))</f>
        <v/>
      </c>
      <c r="BS4" s="15">
        <f>IF(BR4="",0,VLOOKUP(BR4,Pointage[#All],2,FALSE)*BS$2)</f>
        <v>0</v>
      </c>
      <c r="BT4" s="16">
        <f>IF(BM4="","",BM4+BS4+BP4)</f>
        <v>0</v>
      </c>
      <c r="BU4" s="20"/>
      <c r="BV4" s="15" t="str">
        <f>IF(BU4=0,"",IF(COUNTIF(BU$4:BU$14,"&gt;0")&gt;1,RANK(BU4,BU$4:BU$14,0),IF(BU4&gt;=63,1,IF(AND(BU4&gt;=60,BU4&lt;=62.9),2,3))))</f>
        <v/>
      </c>
      <c r="BW4" s="15">
        <f>IF(BV4="",0,VLOOKUP(BV4,Pointage[#All],2,FALSE)*BW$2)</f>
        <v>0</v>
      </c>
      <c r="BX4" s="24">
        <v>63.182000000000002</v>
      </c>
      <c r="BY4" s="15">
        <f>IF(BX4=0,"",IF(COUNTIF(BX$4:BX$14,"&gt;0")&gt;1,RANK(BX4,BX$4:BX$14,0),IF(BX4&gt;=63,1,IF(AND(BX4&gt;=60,BX4&lt;=62.9),2,3))))</f>
        <v>1</v>
      </c>
      <c r="BZ4" s="15">
        <f>IF(BY4="",0,VLOOKUP(BY4,Pointage[#All],2,FALSE)*BZ$2)</f>
        <v>18</v>
      </c>
      <c r="CA4" s="24">
        <v>58.610999999999997</v>
      </c>
      <c r="CB4" s="15">
        <f>IF(CA4=0,"",IF(COUNTIF(CA$4:CA$14,"&gt;0")&gt;1,RANK(CA4,CA$4:CA$14,0),IF(CA4&gt;=63,1,IF(AND(CA4&gt;=60,CA4&lt;=62.9),2,3))))</f>
        <v>2</v>
      </c>
      <c r="CC4" s="15">
        <f>IF(CB4="",0,VLOOKUP(CB4,Pointage[#All],2,FALSE)*CC$2)</f>
        <v>10</v>
      </c>
      <c r="CD4" s="24">
        <v>63.332999999999998</v>
      </c>
      <c r="CE4" s="15">
        <f t="shared" ref="CE4:CE14" si="6">IF(CD4=0,"",RANK(CD4,CD$4:CD$62,0))</f>
        <v>9</v>
      </c>
      <c r="CF4" s="15">
        <f>IF(CE4="",0,VLOOKUP(CE4,Pointage[#All],2,FALSE)*CF$2)</f>
        <v>0</v>
      </c>
      <c r="CG4" s="16">
        <f>IF(BZ4="","",BZ4+CF4+CC4)*1.25</f>
        <v>35</v>
      </c>
      <c r="CH4" s="17">
        <f>S4+AF4+AS4+BF4+BS4+CF4*1.25</f>
        <v>65</v>
      </c>
      <c r="CI4" s="44" t="s">
        <v>220</v>
      </c>
      <c r="CJ4" s="45">
        <f>BX4+CA4+CD4</f>
        <v>185.126</v>
      </c>
    </row>
    <row r="5" spans="1:88" x14ac:dyDescent="0.3">
      <c r="A5" s="20">
        <v>1458</v>
      </c>
      <c r="B5" s="19" t="s">
        <v>47</v>
      </c>
      <c r="C5" s="19" t="s">
        <v>52</v>
      </c>
      <c r="D5" s="15">
        <f>T5+AG5++AT5+BG5+BT5+CG5</f>
        <v>157</v>
      </c>
      <c r="E5" s="15">
        <f>IF(D5=0,"",RANK(D5,D$4:D$14,0))</f>
        <v>2</v>
      </c>
      <c r="F5" s="15">
        <f t="shared" si="0"/>
        <v>4</v>
      </c>
      <c r="G5" s="15" t="str">
        <f>IF(E5=1,"Or",IF(E5=2,"Argent",IF(E5=3,"Bronze","")))</f>
        <v>Argent</v>
      </c>
      <c r="H5" s="20">
        <v>67.037000000000006</v>
      </c>
      <c r="I5" s="15">
        <f>IF(H5=0,"",IF(COUNTIF(H$4:H$14,"&gt;0")&gt;1,RANK(H5,H$4:H$14,0),IF(H5&gt;=63,1,IF(AND(H5&gt;=60,H5&lt;=62.9),2,3))))</f>
        <v>1</v>
      </c>
      <c r="J5" s="15">
        <f>IF(I5="",0,VLOOKUP(I5,Pointage[#All],2,FALSE)*J$2)</f>
        <v>12</v>
      </c>
      <c r="K5" s="24">
        <v>63.332999999999998</v>
      </c>
      <c r="L5" s="15">
        <f>IF(K5=0,"",IF(COUNTIF(K$4:K$14,"&gt;0")&gt;1,RANK(K5,K$4:K$14,0),IF(K5&gt;=63,1,IF(AND(K5&gt;=60,K5&lt;=62.9),2,3))))</f>
        <v>2</v>
      </c>
      <c r="M5" s="15">
        <f>IF(L5="",0,VLOOKUP(L5,Pointage[#All],2,FALSE)*M$2)</f>
        <v>10</v>
      </c>
      <c r="N5" s="24"/>
      <c r="O5" s="15" t="str">
        <f>IF(N5=0,"",IF(COUNTIF(N$4:N$14,"&gt;0")&gt;1,RANK(N5,N$4:N$14,0),IF(N5&gt;=63,1,IF(AND(N5&gt;=60,N5&lt;=62.9),2,3))))</f>
        <v/>
      </c>
      <c r="P5" s="15">
        <f>IF(O5="",0,VLOOKUP(O5,Pointage[#All],2,FALSE)*P$2)</f>
        <v>0</v>
      </c>
      <c r="Q5" s="24"/>
      <c r="R5" s="15" t="str">
        <f t="shared" si="1"/>
        <v/>
      </c>
      <c r="S5" s="15">
        <f>IF(R5="",0,VLOOKUP(R5,Pointage[#All],2,FALSE)*S$2)</f>
        <v>0</v>
      </c>
      <c r="T5" s="16">
        <f>IF(J5="","",J5+M5+S5)</f>
        <v>22</v>
      </c>
      <c r="U5" s="20">
        <v>68.147999999999996</v>
      </c>
      <c r="V5" s="15">
        <f>IF(U5=0,"",IF(COUNTIF(U$4:U$14,"&gt;0")&gt;1,RANK(U5,U$4:U$14,0),IF(U5&gt;=63,1,IF(AND(U5&gt;=60,U5&lt;=62.9),2,3))))</f>
        <v>1</v>
      </c>
      <c r="W5" s="15">
        <f>IF(V5="",0,VLOOKUP(V5,Pointage[#All],2,FALSE)*W$2)</f>
        <v>18</v>
      </c>
      <c r="X5" s="24">
        <v>67.575999999999993</v>
      </c>
      <c r="Y5" s="15">
        <f>IF(X5=0,"",IF(COUNTIF(X$4:X$14,"&gt;0")&gt;1,RANK(X5,X$4:X$14,0),IF(X5&gt;=63,1,IF(AND(X5&gt;=60,X5&lt;=62.9),2,3))))</f>
        <v>3</v>
      </c>
      <c r="Z5" s="15">
        <f>IF(Y5="",0,VLOOKUP(Y5,Pointage[#All],2,FALSE)*Z$2)</f>
        <v>12</v>
      </c>
      <c r="AA5" s="24"/>
      <c r="AB5" s="15" t="str">
        <f>IF(AA5=0,"",IF(COUNTIF(AA$4:AA$14,"&gt;0")&gt;1,RANK(AA5,AA$4:AA$14,0),IF(AA5&gt;=63,1,IF(AND(AA5&gt;=60,AA5&lt;=62.9),2,3))))</f>
        <v/>
      </c>
      <c r="AC5" s="15">
        <f>IF(AB5="",0,VLOOKUP(AB5,Pointage[#All],2,FALSE)*AC$2)</f>
        <v>0</v>
      </c>
      <c r="AD5" s="24">
        <v>68.611000000000004</v>
      </c>
      <c r="AE5" s="15">
        <f t="shared" si="2"/>
        <v>1</v>
      </c>
      <c r="AF5" s="15">
        <f>IF(AE5="",0,VLOOKUP(AE5,Pointage[#All],2,FALSE)*AF$2)</f>
        <v>30</v>
      </c>
      <c r="AG5" s="16">
        <f>IF(W5="","",W5+Z5+AF5)</f>
        <v>60</v>
      </c>
      <c r="AH5" s="20"/>
      <c r="AI5" s="15" t="str">
        <f>IF(AH5=0,"",IF(COUNTIF(AH$4:AH$14,"&gt;0")&gt;1,RANK(AH5,AH$4:AH$14,0),IF(AH5&gt;=63,1,IF(AND(AH5&gt;=60,AH5&lt;=62.9),2,3))))</f>
        <v/>
      </c>
      <c r="AJ5" s="15">
        <f>IF(AI5="",0,VLOOKUP(AI5,Pointage[#All],2,FALSE)*AJ$2)</f>
        <v>0</v>
      </c>
      <c r="AK5" s="24"/>
      <c r="AL5" s="15" t="str">
        <f>IF(AK5=0,"",IF(COUNTIF(AK$4:AK$14,"&gt;0")&gt;1,RANK(AK5,AK$4:AK$14,0),IF(AK5&gt;=63,1,IF(AND(AK5&gt;=60,AK5&lt;=62.9),2,3))))</f>
        <v/>
      </c>
      <c r="AM5" s="15">
        <f>IF(AL5="",0,VLOOKUP(AL5,Pointage[#All],2,FALSE)*AM$2)</f>
        <v>0</v>
      </c>
      <c r="AN5" s="24"/>
      <c r="AO5" s="15" t="str">
        <f>IF(AN5=0,"",IF(COUNTIF(AN$4:AN$14,"&gt;0")&gt;1,RANK(AN5,AN$4:AN$14,0),IF(AN5&gt;=63,1,IF(AND(AN5&gt;=60,AN5&lt;=62.9),2,3))))</f>
        <v/>
      </c>
      <c r="AP5" s="15">
        <f>IF(AO5="",0,VLOOKUP(AO5,Pointage[#All],2,FALSE)*AP$2)</f>
        <v>0</v>
      </c>
      <c r="AQ5" s="24"/>
      <c r="AR5" s="15" t="str">
        <f t="shared" si="3"/>
        <v/>
      </c>
      <c r="AS5" s="15">
        <f>IF(AR5="",0,VLOOKUP(AR5,Pointage[#All],2,FALSE)*AS$2)</f>
        <v>0</v>
      </c>
      <c r="AT5" s="16">
        <f>IF(AM5="","",AM5+AS5+AP5)</f>
        <v>0</v>
      </c>
      <c r="AU5" s="20"/>
      <c r="AV5" s="15" t="str">
        <f>IF(AU5=0,"",IF(COUNTIF(AU$4:AU$14,"&gt;0")&gt;1,RANK(AU5,AU$4:AU$14,0),IF(AU5&gt;=63,1,IF(AND(AU5&gt;=60,AU5&lt;=62.9),2,3))))</f>
        <v/>
      </c>
      <c r="AW5" s="15">
        <f>IF(AV5="",0,VLOOKUP(AV5,Pointage[#All],2,FALSE)*AW$2)</f>
        <v>0</v>
      </c>
      <c r="AX5" s="24"/>
      <c r="AY5" s="15" t="str">
        <f>IF(AX5=0,"",IF(COUNTIF(AX$4:AX$14,"&gt;0")&gt;1,RANK(AX5,AX$4:AX$14,0),IF(AX5&gt;=63,1,IF(AND(AX5&gt;=60,AX5&lt;=62.9),2,3))))</f>
        <v/>
      </c>
      <c r="AZ5" s="15">
        <f>IF(AY5="",0,VLOOKUP(AY5,Pointage[#All],2,FALSE)*AZ$2)</f>
        <v>0</v>
      </c>
      <c r="BA5" s="24"/>
      <c r="BB5" s="15" t="str">
        <f>IF(BA5=0,"",IF(COUNTIF(BA$4:BA$14,"&gt;0")&gt;1,RANK(BA5,BA$4:BA$14,0),IF(BA5&gt;=63,1,IF(AND(BA5&gt;=60,BA5&lt;=62.9),2,3))))</f>
        <v/>
      </c>
      <c r="BC5" s="15">
        <f>IF(BB5="",0,VLOOKUP(BB5,Pointage[#All],2,FALSE)*BC$2)</f>
        <v>0</v>
      </c>
      <c r="BD5" s="24"/>
      <c r="BE5" s="15" t="str">
        <f t="shared" si="4"/>
        <v/>
      </c>
      <c r="BF5" s="15">
        <f>IF(BE5="",0,VLOOKUP(BE5,Pointage[#All],2,FALSE)*BF$2)</f>
        <v>0</v>
      </c>
      <c r="BG5" s="16">
        <f>IF(AW5="","",AZ5+BF5+BC5)</f>
        <v>0</v>
      </c>
      <c r="BH5" s="20"/>
      <c r="BI5" s="15" t="str">
        <f>IF(BH5=0,"",IF(COUNTIF(BH$4:BH$14,"&gt;0")&gt;1,RANK(BH5,BH$4:BH$14,0),IF(BH5&gt;=63,1,IF(AND(BH5&gt;=60,BH5&lt;=62.9),2,3))))</f>
        <v/>
      </c>
      <c r="BJ5" s="15">
        <f>IF(BI5="",0,VLOOKUP(BI5,Pointage[#All],2,FALSE)*BJ$2)</f>
        <v>0</v>
      </c>
      <c r="BK5" s="24"/>
      <c r="BL5" s="15" t="str">
        <f>IF(BK5=0,"",IF(COUNTIF(BK$4:BK$14,"&gt;0")&gt;1,RANK(BK5,BK$4:BK$14,0),IF(BK5&gt;=63,1,IF(AND(BK5&gt;=60,BK5&lt;=62.9),2,3))))</f>
        <v/>
      </c>
      <c r="BM5" s="15">
        <f>IF(BL5="",0,VLOOKUP(BL5,Pointage[#All],2,FALSE)*BM$2)</f>
        <v>0</v>
      </c>
      <c r="BN5" s="24"/>
      <c r="BO5" s="15" t="str">
        <f>IF(BN5=0,"",IF(COUNTIF(BN$4:BN$14,"&gt;0")&gt;1,RANK(BN5,BN$4:BN$14,0),IF(BN5&gt;=63,1,IF(AND(BN5&gt;=60,BN5&lt;=62.9),2,3))))</f>
        <v/>
      </c>
      <c r="BP5" s="15">
        <f>IF(BO5="",0,VLOOKUP(BO5,Pointage[#All],2,FALSE)*BP$2)</f>
        <v>0</v>
      </c>
      <c r="BQ5" s="24"/>
      <c r="BR5" s="15" t="str">
        <f t="shared" si="5"/>
        <v/>
      </c>
      <c r="BS5" s="15">
        <f>IF(BR5="",0,VLOOKUP(BR5,Pointage[#All],2,FALSE)*BS$2)</f>
        <v>0</v>
      </c>
      <c r="BT5" s="16">
        <f>IF(BM5="","",BM5+BS5+BP5)</f>
        <v>0</v>
      </c>
      <c r="BU5" s="20"/>
      <c r="BV5" s="15" t="str">
        <f>IF(BU5=0,"",IF(COUNTIF(BU$4:BU$14,"&gt;0")&gt;1,RANK(BU5,BU$4:BU$14,0),IF(BU5&gt;=63,1,IF(AND(BU5&gt;=60,BU5&lt;=62.9),2,3))))</f>
        <v/>
      </c>
      <c r="BW5" s="15">
        <f>IF(BV5="",0,VLOOKUP(BV5,Pointage[#All],2,FALSE)*BW$2)</f>
        <v>0</v>
      </c>
      <c r="BX5" s="24">
        <v>62.273000000000003</v>
      </c>
      <c r="BY5" s="15">
        <f>IF(BX5=0,"",IF(COUNTIF(BX$4:BX$14,"&gt;0")&gt;1,RANK(BX5,BX$4:BX$14,0),IF(BX5&gt;=63,1,IF(AND(BX5&gt;=60,BX5&lt;=62.9),2,3))))</f>
        <v>2</v>
      </c>
      <c r="BZ5" s="15">
        <f>IF(BY5="",0,VLOOKUP(BY5,Pointage[#All],2,FALSE)*BZ$2)</f>
        <v>15</v>
      </c>
      <c r="CA5" s="24"/>
      <c r="CB5" s="15" t="str">
        <f>IF(CA5=0,"",IF(COUNTIF(CA$4:CA$14,"&gt;0")&gt;1,RANK(CA5,CA$4:CA$14,0),IF(CA5&gt;=63,1,IF(AND(CA5&gt;=60,CA5&lt;=62.9),2,3))))</f>
        <v/>
      </c>
      <c r="CC5" s="15">
        <f>IF(CB5="",0,VLOOKUP(CB5,Pointage[#All],2,FALSE)*CC$2)</f>
        <v>0</v>
      </c>
      <c r="CD5" s="24">
        <v>69.582999999999998</v>
      </c>
      <c r="CE5" s="15">
        <f t="shared" si="6"/>
        <v>2</v>
      </c>
      <c r="CF5" s="15">
        <f>IF(CE5="",0,VLOOKUP(CE5,Pointage[#All],2,FALSE)*CF$2)</f>
        <v>45</v>
      </c>
      <c r="CG5" s="16">
        <f>IF(BZ5="","",BZ5+CF5+CC5)*1.25</f>
        <v>75</v>
      </c>
      <c r="CH5" s="17">
        <f>S5+AF5+AS5+BF5+BS5+CF5*1.25</f>
        <v>86.25</v>
      </c>
      <c r="CI5" s="46"/>
      <c r="CJ5" s="45">
        <f>BX5+CA5+CD5</f>
        <v>131.85599999999999</v>
      </c>
    </row>
    <row r="6" spans="1:88" x14ac:dyDescent="0.3">
      <c r="A6" s="20">
        <v>1461</v>
      </c>
      <c r="B6" s="19" t="s">
        <v>137</v>
      </c>
      <c r="C6" s="19" t="s">
        <v>138</v>
      </c>
      <c r="D6" s="15">
        <f>T6+AG6++AT6+BG6+BT6+CG6</f>
        <v>111.5</v>
      </c>
      <c r="E6" s="15">
        <f>IF(D6=0,"",RANK(D6,D$4:D$14,0))</f>
        <v>3</v>
      </c>
      <c r="F6" s="15">
        <f t="shared" si="0"/>
        <v>9</v>
      </c>
      <c r="G6" s="15" t="str">
        <f>IF(E6=1,"Or",IF(E6=2,"Argent",IF(E6=3,"Bronze","")))</f>
        <v>Bronze</v>
      </c>
      <c r="H6" s="20"/>
      <c r="I6" s="15" t="str">
        <f>IF(H6=0,"",IF(COUNTIF(H$4:H$14,"&gt;0")&gt;1,RANK(H6,H$4:H$14,0),IF(H6&gt;=63,1,IF(AND(H6&gt;=60,H6&lt;=62.9),2,3))))</f>
        <v/>
      </c>
      <c r="J6" s="15">
        <f>IF(I6="",0,VLOOKUP(I6,Pointage[#All],2,FALSE)*J$2)</f>
        <v>0</v>
      </c>
      <c r="K6" s="24"/>
      <c r="L6" s="15" t="str">
        <f>IF(K6=0,"",IF(COUNTIF(K$4:K$14,"&gt;0")&gt;1,RANK(K6,K$4:K$14,0),IF(K6&gt;=63,1,IF(AND(K6&gt;=60,K6&lt;=62.9),2,3))))</f>
        <v/>
      </c>
      <c r="M6" s="15">
        <f>IF(L6="",0,VLOOKUP(L6,Pointage[#All],2,FALSE)*M$2)</f>
        <v>0</v>
      </c>
      <c r="N6" s="24"/>
      <c r="O6" s="15" t="str">
        <f>IF(N6=0,"",IF(COUNTIF(N$4:N$14,"&gt;0")&gt;1,RANK(N6,N$4:N$14,0),IF(N6&gt;=63,1,IF(AND(N6&gt;=60,N6&lt;=62.9),2,3))))</f>
        <v/>
      </c>
      <c r="P6" s="15">
        <f>IF(O6="",0,VLOOKUP(O6,Pointage[#All],2,FALSE)*P$2)</f>
        <v>0</v>
      </c>
      <c r="Q6" s="24"/>
      <c r="R6" s="15" t="str">
        <f t="shared" si="1"/>
        <v/>
      </c>
      <c r="S6" s="15">
        <f>IF(R6="",0,VLOOKUP(R6,Pointage[#All],2,FALSE)*S$2)</f>
        <v>0</v>
      </c>
      <c r="T6" s="16">
        <f>IF(J6="","",J6+M6+S6)</f>
        <v>0</v>
      </c>
      <c r="U6" s="20">
        <v>63.518999999999998</v>
      </c>
      <c r="V6" s="15">
        <f>IF(U6=0,"",IF(COUNTIF(U$4:U$14,"&gt;0")&gt;1,RANK(U6,U$4:U$14,0),IF(U6&gt;=63,1,IF(AND(U6&gt;=60,U6&lt;=62.9),2,3))))</f>
        <v>3</v>
      </c>
      <c r="W6" s="15">
        <f>IF(V6="",0,VLOOKUP(V6,Pointage[#All],2,FALSE)*W$2)</f>
        <v>12</v>
      </c>
      <c r="X6" s="24">
        <v>68.182000000000002</v>
      </c>
      <c r="Y6" s="15">
        <f>IF(X6=0,"",IF(COUNTIF(X$4:X$14,"&gt;0")&gt;1,RANK(X6,X$4:X$14,0),IF(X6&gt;=63,1,IF(AND(X6&gt;=60,X6&lt;=62.9),2,3))))</f>
        <v>2</v>
      </c>
      <c r="Z6" s="15">
        <f>IF(Y6="",0,VLOOKUP(Y6,Pointage[#All],2,FALSE)*Z$2)</f>
        <v>15</v>
      </c>
      <c r="AA6" s="24"/>
      <c r="AB6" s="15" t="str">
        <f>IF(AA6=0,"",IF(COUNTIF(AA$4:AA$14,"&gt;0")&gt;1,RANK(AA6,AA$4:AA$14,0),IF(AA6&gt;=63,1,IF(AND(AA6&gt;=60,AA6&lt;=62.9),2,3))))</f>
        <v/>
      </c>
      <c r="AC6" s="15">
        <f>IF(AB6="",0,VLOOKUP(AB6,Pointage[#All],2,FALSE)*AC$2)</f>
        <v>0</v>
      </c>
      <c r="AD6" s="24">
        <v>62.360999999999997</v>
      </c>
      <c r="AE6" s="15">
        <f t="shared" si="2"/>
        <v>5</v>
      </c>
      <c r="AF6" s="15">
        <f>IF(AE6="",0,VLOOKUP(AE6,Pointage[#All],2,FALSE)*AF$2)</f>
        <v>10</v>
      </c>
      <c r="AG6" s="16">
        <f>IF(W6="","",W6+Z6+AF6)</f>
        <v>37</v>
      </c>
      <c r="AH6" s="20"/>
      <c r="AI6" s="15" t="str">
        <f>IF(AH6=0,"",IF(COUNTIF(AH$4:AH$14,"&gt;0")&gt;1,RANK(AH6,AH$4:AH$14,0),IF(AH6&gt;=63,1,IF(AND(AH6&gt;=60,AH6&lt;=62.9),2,3))))</f>
        <v/>
      </c>
      <c r="AJ6" s="15">
        <f>IF(AI6="",0,VLOOKUP(AI6,Pointage[#All],2,FALSE)*AJ$2)</f>
        <v>0</v>
      </c>
      <c r="AK6" s="24"/>
      <c r="AL6" s="15" t="str">
        <f>IF(AK6=0,"",IF(COUNTIF(AK$4:AK$14,"&gt;0")&gt;1,RANK(AK6,AK$4:AK$14,0),IF(AK6&gt;=63,1,IF(AND(AK6&gt;=60,AK6&lt;=62.9),2,3))))</f>
        <v/>
      </c>
      <c r="AM6" s="15">
        <f>IF(AL6="",0,VLOOKUP(AL6,Pointage[#All],2,FALSE)*AM$2)</f>
        <v>0</v>
      </c>
      <c r="AN6" s="24"/>
      <c r="AO6" s="15" t="str">
        <f>IF(AN6=0,"",IF(COUNTIF(AN$4:AN$14,"&gt;0")&gt;1,RANK(AN6,AN$4:AN$14,0),IF(AN6&gt;=63,1,IF(AND(AN6&gt;=60,AN6&lt;=62.9),2,3))))</f>
        <v/>
      </c>
      <c r="AP6" s="15">
        <f>IF(AO6="",0,VLOOKUP(AO6,Pointage[#All],2,FALSE)*AP$2)</f>
        <v>0</v>
      </c>
      <c r="AQ6" s="24"/>
      <c r="AR6" s="15" t="str">
        <f t="shared" si="3"/>
        <v/>
      </c>
      <c r="AS6" s="15">
        <f>IF(AR6="",0,VLOOKUP(AR6,Pointage[#All],2,FALSE)*AS$2)</f>
        <v>0</v>
      </c>
      <c r="AT6" s="16">
        <f>IF(AM6="","",AM6+AS6+AP6)</f>
        <v>0</v>
      </c>
      <c r="AU6" s="20"/>
      <c r="AV6" s="15" t="str">
        <f>IF(AU6=0,"",IF(COUNTIF(AU$4:AU$14,"&gt;0")&gt;1,RANK(AU6,AU$4:AU$14,0),IF(AU6&gt;=63,1,IF(AND(AU6&gt;=60,AU6&lt;=62.9),2,3))))</f>
        <v/>
      </c>
      <c r="AW6" s="15">
        <f>IF(AV6="",0,VLOOKUP(AV6,Pointage[#All],2,FALSE)*AW$2)</f>
        <v>0</v>
      </c>
      <c r="AX6" s="24">
        <v>63.182000000000002</v>
      </c>
      <c r="AY6" s="15">
        <f>IF(AX6=0,"",IF(COUNTIF(AX$4:AX$14,"&gt;0")&gt;1,RANK(AX6,AX$4:AX$14,0),IF(AX6&gt;=63,1,IF(AND(AX6&gt;=60,AX6&lt;=62.9),2,3))))</f>
        <v>2</v>
      </c>
      <c r="AZ6" s="15">
        <f>IF(AY6="",0,VLOOKUP(AY6,Pointage[#All],2,FALSE)*AZ$2)</f>
        <v>10</v>
      </c>
      <c r="BA6" s="24">
        <v>61.805999999999997</v>
      </c>
      <c r="BB6" s="15">
        <f>IF(BA6=0,"",IF(COUNTIF(BA$4:BA$14,"&gt;0")&gt;1,RANK(BA6,BA$4:BA$14,0),IF(BA6&gt;=63,1,IF(AND(BA6&gt;=60,BA6&lt;=62.9),2,3))))</f>
        <v>1</v>
      </c>
      <c r="BC6" s="15">
        <f>IF(BB6="",0,VLOOKUP(BB6,Pointage[#All],2,FALSE)*BC$2)</f>
        <v>12</v>
      </c>
      <c r="BD6" s="24">
        <v>61.944000000000003</v>
      </c>
      <c r="BE6" s="15">
        <f t="shared" si="4"/>
        <v>9</v>
      </c>
      <c r="BF6" s="15">
        <f>IF(BE6="",0,VLOOKUP(BE6,Pointage[#All],2,FALSE)*BF$2)</f>
        <v>0</v>
      </c>
      <c r="BG6" s="16">
        <f>IF(AW6="","",AZ6+BF6+BC6)</f>
        <v>22</v>
      </c>
      <c r="BH6" s="20"/>
      <c r="BI6" s="15" t="str">
        <f>IF(BH6=0,"",IF(COUNTIF(BH$4:BH$14,"&gt;0")&gt;1,RANK(BH6,BH$4:BH$14,0),IF(BH6&gt;=63,1,IF(AND(BH6&gt;=60,BH6&lt;=62.9),2,3))))</f>
        <v/>
      </c>
      <c r="BJ6" s="15">
        <f>IF(BI6="",0,VLOOKUP(BI6,Pointage[#All],2,FALSE)*BJ$2)</f>
        <v>0</v>
      </c>
      <c r="BK6" s="24"/>
      <c r="BL6" s="15" t="str">
        <f>IF(BK6=0,"",IF(COUNTIF(BK$4:BK$14,"&gt;0")&gt;1,RANK(BK6,BK$4:BK$14,0),IF(BK6&gt;=63,1,IF(AND(BK6&gt;=60,BK6&lt;=62.9),2,3))))</f>
        <v/>
      </c>
      <c r="BM6" s="15">
        <f>IF(BL6="",0,VLOOKUP(BL6,Pointage[#All],2,FALSE)*BM$2)</f>
        <v>0</v>
      </c>
      <c r="BN6" s="24"/>
      <c r="BO6" s="15" t="str">
        <f>IF(BN6=0,"",IF(COUNTIF(BN$4:BN$14,"&gt;0")&gt;1,RANK(BN6,BN$4:BN$14,0),IF(BN6&gt;=63,1,IF(AND(BN6&gt;=60,BN6&lt;=62.9),2,3))))</f>
        <v/>
      </c>
      <c r="BP6" s="15">
        <f>IF(BO6="",0,VLOOKUP(BO6,Pointage[#All],2,FALSE)*BP$2)</f>
        <v>0</v>
      </c>
      <c r="BQ6" s="24"/>
      <c r="BR6" s="15" t="str">
        <f t="shared" si="5"/>
        <v/>
      </c>
      <c r="BS6" s="15">
        <f>IF(BR6="",0,VLOOKUP(BR6,Pointage[#All],2,FALSE)*BS$2)</f>
        <v>0</v>
      </c>
      <c r="BT6" s="16">
        <f>IF(BM6="","",BM6+BS6+BP6)</f>
        <v>0</v>
      </c>
      <c r="BU6" s="20"/>
      <c r="BV6" s="15" t="str">
        <f>IF(BU6=0,"",IF(COUNTIF(BU$4:BU$14,"&gt;0")&gt;1,RANK(BU6,BU$4:BU$14,0),IF(BU6&gt;=63,1,IF(AND(BU6&gt;=60,BU6&lt;=62.9),2,3))))</f>
        <v/>
      </c>
      <c r="BW6" s="15">
        <f>IF(BV6="",0,VLOOKUP(BV6,Pointage[#All],2,FALSE)*BW$2)</f>
        <v>0</v>
      </c>
      <c r="BX6" s="24">
        <v>60.606000000000002</v>
      </c>
      <c r="BY6" s="15">
        <f>IF(BX6=0,"",IF(COUNTIF(BX$4:BX$14,"&gt;0")&gt;1,RANK(BX6,BX$4:BX$14,0),IF(BX6&gt;=63,1,IF(AND(BX6&gt;=60,BX6&lt;=62.9),2,3))))</f>
        <v>3</v>
      </c>
      <c r="BZ6" s="15">
        <f>IF(BY6="",0,VLOOKUP(BY6,Pointage[#All],2,FALSE)*BZ$2)</f>
        <v>12</v>
      </c>
      <c r="CA6" s="24">
        <v>63.889000000000003</v>
      </c>
      <c r="CB6" s="15">
        <f>IF(CA6=0,"",IF(COUNTIF(CA$4:CA$14,"&gt;0")&gt;1,RANK(CA6,CA$4:CA$14,0),IF(CA6&gt;=63,1,IF(AND(CA6&gt;=60,CA6&lt;=62.9),2,3))))</f>
        <v>1</v>
      </c>
      <c r="CC6" s="15">
        <f>IF(CB6="",0,VLOOKUP(CB6,Pointage[#All],2,FALSE)*CC$2)</f>
        <v>12</v>
      </c>
      <c r="CD6" s="24">
        <v>67.5</v>
      </c>
      <c r="CE6" s="15">
        <f t="shared" si="6"/>
        <v>5</v>
      </c>
      <c r="CF6" s="15">
        <f>IF(CE6="",0,VLOOKUP(CE6,Pointage[#All],2,FALSE)*CF$2)</f>
        <v>18</v>
      </c>
      <c r="CG6" s="16">
        <f>IF(BZ6="","",BZ6+CF6+CC6)*1.25</f>
        <v>52.5</v>
      </c>
      <c r="CH6" s="17">
        <f>S6+AF6+AS6+BF6+BS6+CF6*1.25</f>
        <v>32.5</v>
      </c>
      <c r="CI6" s="46" t="s">
        <v>219</v>
      </c>
      <c r="CJ6" s="45">
        <f>BX6+CA6+CD6</f>
        <v>191.995</v>
      </c>
    </row>
    <row r="7" spans="1:88" x14ac:dyDescent="0.3">
      <c r="A7" s="20"/>
      <c r="B7" s="19"/>
      <c r="C7" s="19"/>
      <c r="D7" s="15">
        <f t="shared" ref="D7:D14" si="7">T7+AG7++AT7+BG7+BT7+CG7</f>
        <v>0</v>
      </c>
      <c r="E7" s="15" t="str">
        <f>IF(D7=0,"",RANK(D7,D$4:D$14,0))</f>
        <v/>
      </c>
      <c r="F7" s="15" t="str">
        <f t="shared" si="0"/>
        <v/>
      </c>
      <c r="G7" s="15" t="str">
        <f>IF(E7=1,"Or",IF(E7=2,"Argent",IF(E7=3,"Bronze","")))</f>
        <v/>
      </c>
      <c r="H7" s="20"/>
      <c r="I7" s="15" t="str">
        <f t="shared" ref="I7:I14" si="8">IF(H7=0,"",IF(COUNTIF(H$4:H$14,"&gt;0")&gt;1,RANK(H7,H$4:H$14,0),IF(H7&gt;=63,1,IF(AND(H7&gt;=60,H7&lt;=62.9),2,3))))</f>
        <v/>
      </c>
      <c r="J7" s="15">
        <f>IF(I7="",0,VLOOKUP(I7,Pointage[#All],2,FALSE)*J$2)</f>
        <v>0</v>
      </c>
      <c r="K7" s="24"/>
      <c r="L7" s="15" t="str">
        <f t="shared" ref="L7:L14" si="9">IF(K7=0,"",IF(COUNTIF(K$4:K$14,"&gt;0")&gt;1,RANK(K7,K$4:K$14,0),IF(K7&gt;=63,1,IF(AND(K7&gt;=60,K7&lt;=62.9),2,3))))</f>
        <v/>
      </c>
      <c r="M7" s="15">
        <f>IF(L7="",0,VLOOKUP(L7,Pointage[#All],2,FALSE)*M$2)</f>
        <v>0</v>
      </c>
      <c r="N7" s="24"/>
      <c r="O7" s="15" t="str">
        <f t="shared" ref="O7:O14" si="10">IF(N7=0,"",IF(COUNTIF(N$4:N$14,"&gt;0")&gt;1,RANK(N7,N$4:N$14,0),IF(N7&gt;=63,1,IF(AND(N7&gt;=60,N7&lt;=62.9),2,3))))</f>
        <v/>
      </c>
      <c r="P7" s="15">
        <f>IF(O7="",0,VLOOKUP(O7,Pointage[#All],2,FALSE)*P$2)</f>
        <v>0</v>
      </c>
      <c r="Q7" s="24"/>
      <c r="R7" s="15" t="str">
        <f t="shared" si="1"/>
        <v/>
      </c>
      <c r="S7" s="15">
        <f>IF(R7="",0,VLOOKUP(R7,Pointage[#All],2,FALSE)*S$2)</f>
        <v>0</v>
      </c>
      <c r="T7" s="16">
        <f>IF(J7="","",J7+M7+S7)</f>
        <v>0</v>
      </c>
      <c r="U7" s="20"/>
      <c r="V7" s="15" t="str">
        <f t="shared" ref="V7:V14" si="11">IF(U7=0,"",IF(COUNTIF(U$4:U$14,"&gt;0")&gt;1,RANK(U7,U$4:U$14,0),IF(U7&gt;=63,1,IF(AND(U7&gt;=60,U7&lt;=62.9),2,3))))</f>
        <v/>
      </c>
      <c r="W7" s="15">
        <f>IF(V7="",0,VLOOKUP(V7,Pointage[#All],2,FALSE)*W$2)</f>
        <v>0</v>
      </c>
      <c r="X7" s="24"/>
      <c r="Y7" s="15" t="str">
        <f t="shared" ref="Y7:Y14" si="12">IF(X7=0,"",IF(COUNTIF(X$4:X$14,"&gt;0")&gt;1,RANK(X7,X$4:X$14,0),IF(X7&gt;=63,1,IF(AND(X7&gt;=60,X7&lt;=62.9),2,3))))</f>
        <v/>
      </c>
      <c r="Z7" s="15">
        <f>IF(Y7="",0,VLOOKUP(Y7,Pointage[#All],2,FALSE)*Z$2)</f>
        <v>0</v>
      </c>
      <c r="AA7" s="24"/>
      <c r="AB7" s="15" t="str">
        <f t="shared" ref="AB7:AB14" si="13">IF(AA7=0,"",IF(COUNTIF(AA$4:AA$14,"&gt;0")&gt;1,RANK(AA7,AA$4:AA$14,0),IF(AA7&gt;=63,1,IF(AND(AA7&gt;=60,AA7&lt;=62.9),2,3))))</f>
        <v/>
      </c>
      <c r="AC7" s="15">
        <f>IF(AB7="",0,VLOOKUP(AB7,Pointage[#All],2,FALSE)*AC$2)</f>
        <v>0</v>
      </c>
      <c r="AD7" s="24"/>
      <c r="AE7" s="15" t="str">
        <f t="shared" si="2"/>
        <v/>
      </c>
      <c r="AF7" s="15">
        <f>IF(AE7="",0,VLOOKUP(AE7,Pointage[#All],2,FALSE)*AF$2)</f>
        <v>0</v>
      </c>
      <c r="AG7" s="16">
        <f>IF(W7="","",W7+Z7+AF7)</f>
        <v>0</v>
      </c>
      <c r="AH7" s="20"/>
      <c r="AI7" s="15" t="str">
        <f t="shared" ref="AI7:AI14" si="14">IF(AH7=0,"",IF(COUNTIF(AH$4:AH$14,"&gt;0")&gt;1,RANK(AH7,AH$4:AH$14,0),IF(AH7&gt;=63,1,IF(AND(AH7&gt;=60,AH7&lt;=62.9),2,3))))</f>
        <v/>
      </c>
      <c r="AJ7" s="15">
        <f>IF(AI7="",0,VLOOKUP(AI7,Pointage[#All],2,FALSE)*AJ$2)</f>
        <v>0</v>
      </c>
      <c r="AK7" s="24"/>
      <c r="AL7" s="15" t="str">
        <f t="shared" ref="AL7:AL14" si="15">IF(AK7=0,"",IF(COUNTIF(AK$4:AK$14,"&gt;0")&gt;1,RANK(AK7,AK$4:AK$14,0),IF(AK7&gt;=63,1,IF(AND(AK7&gt;=60,AK7&lt;=62.9),2,3))))</f>
        <v/>
      </c>
      <c r="AM7" s="15">
        <f>IF(AL7="",0,VLOOKUP(AL7,Pointage[#All],2,FALSE)*AM$2)</f>
        <v>0</v>
      </c>
      <c r="AN7" s="24"/>
      <c r="AO7" s="15" t="str">
        <f t="shared" ref="AO7:AO14" si="16">IF(AN7=0,"",IF(COUNTIF(AN$4:AN$14,"&gt;0")&gt;1,RANK(AN7,AN$4:AN$14,0),IF(AN7&gt;=63,1,IF(AND(AN7&gt;=60,AN7&lt;=62.9),2,3))))</f>
        <v/>
      </c>
      <c r="AP7" s="15">
        <f>IF(AO7="",0,VLOOKUP(AO7,Pointage[#All],2,FALSE)*AP$2)</f>
        <v>0</v>
      </c>
      <c r="AQ7" s="24"/>
      <c r="AR7" s="15" t="str">
        <f t="shared" si="3"/>
        <v/>
      </c>
      <c r="AS7" s="15">
        <f>IF(AR7="",0,VLOOKUP(AR7,Pointage[#All],2,FALSE)*AS$2)</f>
        <v>0</v>
      </c>
      <c r="AT7" s="16">
        <f>IF(AM7="","",AM7+AS7+AP7)</f>
        <v>0</v>
      </c>
      <c r="AU7" s="20"/>
      <c r="AV7" s="15" t="str">
        <f t="shared" ref="AV7:AV14" si="17">IF(AU7=0,"",IF(COUNTIF(AU$4:AU$14,"&gt;0")&gt;1,RANK(AU7,AU$4:AU$14,0),IF(AU7&gt;=63,1,IF(AND(AU7&gt;=60,AU7&lt;=62.9),2,3))))</f>
        <v/>
      </c>
      <c r="AW7" s="15">
        <f>IF(AV7="",0,VLOOKUP(AV7,Pointage[#All],2,FALSE)*AW$2)</f>
        <v>0</v>
      </c>
      <c r="AX7" s="24"/>
      <c r="AY7" s="15" t="str">
        <f t="shared" ref="AY7:AY14" si="18">IF(AX7=0,"",IF(COUNTIF(AX$4:AX$14,"&gt;0")&gt;1,RANK(AX7,AX$4:AX$14,0),IF(AX7&gt;=63,1,IF(AND(AX7&gt;=60,AX7&lt;=62.9),2,3))))</f>
        <v/>
      </c>
      <c r="AZ7" s="15">
        <f>IF(AY7="",0,VLOOKUP(AY7,Pointage[#All],2,FALSE)*AZ$2)</f>
        <v>0</v>
      </c>
      <c r="BA7" s="24"/>
      <c r="BB7" s="15" t="str">
        <f t="shared" ref="BB7:BB14" si="19">IF(BA7=0,"",IF(COUNTIF(BA$4:BA$14,"&gt;0")&gt;1,RANK(BA7,BA$4:BA$14,0),IF(BA7&gt;=63,1,IF(AND(BA7&gt;=60,BA7&lt;=62.9),2,3))))</f>
        <v/>
      </c>
      <c r="BC7" s="15">
        <f>IF(BB7="",0,VLOOKUP(BB7,Pointage[#All],2,FALSE)*BC$2)</f>
        <v>0</v>
      </c>
      <c r="BD7" s="24"/>
      <c r="BE7" s="15" t="str">
        <f t="shared" si="4"/>
        <v/>
      </c>
      <c r="BF7" s="15">
        <f>IF(BE7="",0,VLOOKUP(BE7,Pointage[#All],2,FALSE)*BF$2)</f>
        <v>0</v>
      </c>
      <c r="BG7" s="16">
        <f>IF(AW7="","",AZ7+BF7+BC7)</f>
        <v>0</v>
      </c>
      <c r="BH7" s="20"/>
      <c r="BI7" s="15" t="str">
        <f t="shared" ref="BI7:BI14" si="20">IF(BH7=0,"",IF(COUNTIF(BH$4:BH$14,"&gt;0")&gt;1,RANK(BH7,BH$4:BH$14,0),IF(BH7&gt;=63,1,IF(AND(BH7&gt;=60,BH7&lt;=62.9),2,3))))</f>
        <v/>
      </c>
      <c r="BJ7" s="15">
        <f>IF(BI7="",0,VLOOKUP(BI7,Pointage[#All],2,FALSE)*BJ$2)</f>
        <v>0</v>
      </c>
      <c r="BK7" s="24"/>
      <c r="BL7" s="15" t="str">
        <f t="shared" ref="BL7:BL14" si="21">IF(BK7=0,"",IF(COUNTIF(BK$4:BK$14,"&gt;0")&gt;1,RANK(BK7,BK$4:BK$14,0),IF(BK7&gt;=63,1,IF(AND(BK7&gt;=60,BK7&lt;=62.9),2,3))))</f>
        <v/>
      </c>
      <c r="BM7" s="15">
        <f>IF(BL7="",0,VLOOKUP(BL7,Pointage[#All],2,FALSE)*BM$2)</f>
        <v>0</v>
      </c>
      <c r="BN7" s="24"/>
      <c r="BO7" s="15" t="str">
        <f t="shared" ref="BO7:BO14" si="22">IF(BN7=0,"",IF(COUNTIF(BN$4:BN$14,"&gt;0")&gt;1,RANK(BN7,BN$4:BN$14,0),IF(BN7&gt;=63,1,IF(AND(BN7&gt;=60,BN7&lt;=62.9),2,3))))</f>
        <v/>
      </c>
      <c r="BP7" s="15">
        <f>IF(BO7="",0,VLOOKUP(BO7,Pointage[#All],2,FALSE)*BP$2)</f>
        <v>0</v>
      </c>
      <c r="BQ7" s="24"/>
      <c r="BR7" s="15" t="str">
        <f t="shared" si="5"/>
        <v/>
      </c>
      <c r="BS7" s="15">
        <f>IF(BR7="",0,VLOOKUP(BR7,Pointage[#All],2,FALSE)*BS$2)</f>
        <v>0</v>
      </c>
      <c r="BT7" s="16">
        <f>IF(BM7="","",BM7+BS7+BP7)</f>
        <v>0</v>
      </c>
      <c r="BU7" s="20"/>
      <c r="BV7" s="15" t="str">
        <f t="shared" ref="BV7:BV14" si="23">IF(BU7=0,"",IF(COUNTIF(BU$4:BU$14,"&gt;0")&gt;1,RANK(BU7,BU$4:BU$14,0),IF(BU7&gt;=63,1,IF(AND(BU7&gt;=60,BU7&lt;=62.9),2,3))))</f>
        <v/>
      </c>
      <c r="BW7" s="15">
        <f>IF(BV7="",0,VLOOKUP(BV7,Pointage[#All],2,FALSE)*BW$2)</f>
        <v>0</v>
      </c>
      <c r="BX7" s="24"/>
      <c r="BY7" s="15" t="str">
        <f t="shared" ref="BY7:BY14" si="24">IF(BX7=0,"",IF(COUNTIF(BX$4:BX$14,"&gt;0")&gt;1,RANK(BX7,BX$4:BX$14,0),IF(BX7&gt;=63,1,IF(AND(BX7&gt;=60,BX7&lt;=62.9),2,3))))</f>
        <v/>
      </c>
      <c r="BZ7" s="15">
        <f>IF(BY7="",0,VLOOKUP(BY7,Pointage[#All],2,FALSE)*BZ$2)</f>
        <v>0</v>
      </c>
      <c r="CA7" s="24"/>
      <c r="CB7" s="15" t="str">
        <f t="shared" ref="CB7:CB14" si="25">IF(CA7=0,"",IF(COUNTIF(CA$4:CA$14,"&gt;0")&gt;1,RANK(CA7,CA$4:CA$14,0),IF(CA7&gt;=63,1,IF(AND(CA7&gt;=60,CA7&lt;=62.9),2,3))))</f>
        <v/>
      </c>
      <c r="CC7" s="15">
        <f>IF(CB7="",0,VLOOKUP(CB7,Pointage[#All],2,FALSE)*CC$2)</f>
        <v>0</v>
      </c>
      <c r="CD7" s="24"/>
      <c r="CE7" s="15" t="str">
        <f t="shared" si="6"/>
        <v/>
      </c>
      <c r="CF7" s="15">
        <f>IF(CE7="",0,VLOOKUP(CE7,Pointage[#All],2,FALSE)*CF$2)</f>
        <v>0</v>
      </c>
      <c r="CG7" s="16">
        <f>IF(BZ7="","",BZ7+CF7+CC7)*1.25</f>
        <v>0</v>
      </c>
      <c r="CH7" s="17">
        <f>S7+AF7+AS7+BF7+BS7+CF7*1.25</f>
        <v>0</v>
      </c>
      <c r="CI7" s="25"/>
      <c r="CJ7" s="45">
        <f t="shared" ref="CJ7:CJ14" si="26">BX7+CA7+CD7</f>
        <v>0</v>
      </c>
    </row>
    <row r="8" spans="1:88" x14ac:dyDescent="0.3">
      <c r="A8" s="20"/>
      <c r="B8" s="19"/>
      <c r="C8" s="19"/>
      <c r="D8" s="15">
        <f t="shared" si="7"/>
        <v>0</v>
      </c>
      <c r="E8" s="15" t="str">
        <f t="shared" ref="E8:E14" si="27">IF(D8=0,"",RANK(D8,D$4:D$14,0))</f>
        <v/>
      </c>
      <c r="F8" s="15" t="str">
        <f t="shared" si="0"/>
        <v/>
      </c>
      <c r="G8" s="15" t="str">
        <f t="shared" ref="G8:G14" si="28">IF(E8=1,"Or",IF(E8=2,"Argent",IF(E8=3,"Bronze","")))</f>
        <v/>
      </c>
      <c r="H8" s="20"/>
      <c r="I8" s="15" t="str">
        <f t="shared" si="8"/>
        <v/>
      </c>
      <c r="J8" s="15">
        <f>IF(I8="",0,VLOOKUP(I8,Pointage[#All],2,FALSE)*J$2)</f>
        <v>0</v>
      </c>
      <c r="K8" s="24"/>
      <c r="L8" s="15" t="str">
        <f t="shared" si="9"/>
        <v/>
      </c>
      <c r="M8" s="15">
        <f>IF(L8="",0,VLOOKUP(L8,Pointage[#All],2,FALSE)*M$2)</f>
        <v>0</v>
      </c>
      <c r="N8" s="24"/>
      <c r="O8" s="15" t="str">
        <f t="shared" si="10"/>
        <v/>
      </c>
      <c r="P8" s="15">
        <f>IF(O8="",0,VLOOKUP(O8,Pointage[#All],2,FALSE)*P$2)</f>
        <v>0</v>
      </c>
      <c r="Q8" s="24"/>
      <c r="R8" s="15" t="str">
        <f t="shared" si="1"/>
        <v/>
      </c>
      <c r="S8" s="15">
        <f>IF(R8="",0,VLOOKUP(R8,Pointage[#All],2,FALSE)*S$2)</f>
        <v>0</v>
      </c>
      <c r="T8" s="16">
        <f t="shared" ref="T8:T14" si="29">IF(J8="","",J8+M8+S8)</f>
        <v>0</v>
      </c>
      <c r="U8" s="20"/>
      <c r="V8" s="15" t="str">
        <f t="shared" si="11"/>
        <v/>
      </c>
      <c r="W8" s="15">
        <f>IF(V8="",0,VLOOKUP(V8,Pointage[#All],2,FALSE)*W$2)</f>
        <v>0</v>
      </c>
      <c r="X8" s="24"/>
      <c r="Y8" s="15" t="str">
        <f t="shared" si="12"/>
        <v/>
      </c>
      <c r="Z8" s="15">
        <f>IF(Y8="",0,VLOOKUP(Y8,Pointage[#All],2,FALSE)*Z$2)</f>
        <v>0</v>
      </c>
      <c r="AA8" s="24"/>
      <c r="AB8" s="15" t="str">
        <f t="shared" si="13"/>
        <v/>
      </c>
      <c r="AC8" s="15">
        <f>IF(AB8="",0,VLOOKUP(AB8,Pointage[#All],2,FALSE)*AC$2)</f>
        <v>0</v>
      </c>
      <c r="AD8" s="24"/>
      <c r="AE8" s="15" t="str">
        <f t="shared" si="2"/>
        <v/>
      </c>
      <c r="AF8" s="15">
        <f>IF(AE8="",0,VLOOKUP(AE8,Pointage[#All],2,FALSE)*AF$2)</f>
        <v>0</v>
      </c>
      <c r="AG8" s="16">
        <f t="shared" ref="AG8:AG14" si="30">IF(W8="","",W8+Z8+AF8)</f>
        <v>0</v>
      </c>
      <c r="AH8" s="20"/>
      <c r="AI8" s="15" t="str">
        <f t="shared" si="14"/>
        <v/>
      </c>
      <c r="AJ8" s="15">
        <f>IF(AI8="",0,VLOOKUP(AI8,Pointage[#All],2,FALSE)*AJ$2)</f>
        <v>0</v>
      </c>
      <c r="AK8" s="24"/>
      <c r="AL8" s="15" t="str">
        <f t="shared" si="15"/>
        <v/>
      </c>
      <c r="AM8" s="15">
        <f>IF(AL8="",0,VLOOKUP(AL8,Pointage[#All],2,FALSE)*AM$2)</f>
        <v>0</v>
      </c>
      <c r="AN8" s="24"/>
      <c r="AO8" s="15" t="str">
        <f t="shared" si="16"/>
        <v/>
      </c>
      <c r="AP8" s="15">
        <f>IF(AO8="",0,VLOOKUP(AO8,Pointage[#All],2,FALSE)*AP$2)</f>
        <v>0</v>
      </c>
      <c r="AQ8" s="24"/>
      <c r="AR8" s="15" t="str">
        <f t="shared" si="3"/>
        <v/>
      </c>
      <c r="AS8" s="15">
        <f>IF(AR8="",0,VLOOKUP(AR8,Pointage[#All],2,FALSE)*AS$2)</f>
        <v>0</v>
      </c>
      <c r="AT8" s="16">
        <f t="shared" ref="AT8:AT14" si="31">IF(AM8="","",AM8+AS8+AP8)</f>
        <v>0</v>
      </c>
      <c r="AU8" s="20"/>
      <c r="AV8" s="15" t="str">
        <f t="shared" si="17"/>
        <v/>
      </c>
      <c r="AW8" s="15">
        <f>IF(AV8="",0,VLOOKUP(AV8,Pointage[#All],2,FALSE)*AW$2)</f>
        <v>0</v>
      </c>
      <c r="AX8" s="24"/>
      <c r="AY8" s="15" t="str">
        <f t="shared" si="18"/>
        <v/>
      </c>
      <c r="AZ8" s="15">
        <f>IF(AY8="",0,VLOOKUP(AY8,Pointage[#All],2,FALSE)*AZ$2)</f>
        <v>0</v>
      </c>
      <c r="BA8" s="24"/>
      <c r="BB8" s="15" t="str">
        <f t="shared" si="19"/>
        <v/>
      </c>
      <c r="BC8" s="15">
        <f>IF(BB8="",0,VLOOKUP(BB8,Pointage[#All],2,FALSE)*BC$2)</f>
        <v>0</v>
      </c>
      <c r="BD8" s="24"/>
      <c r="BE8" s="15" t="str">
        <f t="shared" si="4"/>
        <v/>
      </c>
      <c r="BF8" s="15">
        <f>IF(BE8="",0,VLOOKUP(BE8,Pointage[#All],2,FALSE)*BF$2)</f>
        <v>0</v>
      </c>
      <c r="BG8" s="16">
        <f t="shared" ref="BG8:BG14" si="32">IF(AW8="","",AZ8+BF8+BC8)</f>
        <v>0</v>
      </c>
      <c r="BH8" s="20"/>
      <c r="BI8" s="15" t="str">
        <f t="shared" si="20"/>
        <v/>
      </c>
      <c r="BJ8" s="15">
        <f>IF(BI8="",0,VLOOKUP(BI8,Pointage[#All],2,FALSE)*BJ$2)</f>
        <v>0</v>
      </c>
      <c r="BK8" s="24"/>
      <c r="BL8" s="15" t="str">
        <f t="shared" si="21"/>
        <v/>
      </c>
      <c r="BM8" s="15">
        <f>IF(BL8="",0,VLOOKUP(BL8,Pointage[#All],2,FALSE)*BM$2)</f>
        <v>0</v>
      </c>
      <c r="BN8" s="24"/>
      <c r="BO8" s="15" t="str">
        <f t="shared" si="22"/>
        <v/>
      </c>
      <c r="BP8" s="15">
        <f>IF(BO8="",0,VLOOKUP(BO8,Pointage[#All],2,FALSE)*BP$2)</f>
        <v>0</v>
      </c>
      <c r="BQ8" s="24"/>
      <c r="BR8" s="15" t="str">
        <f t="shared" si="5"/>
        <v/>
      </c>
      <c r="BS8" s="15">
        <f>IF(BR8="",0,VLOOKUP(BR8,Pointage[#All],2,FALSE)*BS$2)</f>
        <v>0</v>
      </c>
      <c r="BT8" s="16">
        <f t="shared" ref="BT8:BT14" si="33">IF(BM8="","",BM8+BS8+BP8)</f>
        <v>0</v>
      </c>
      <c r="BU8" s="20"/>
      <c r="BV8" s="15" t="str">
        <f t="shared" si="23"/>
        <v/>
      </c>
      <c r="BW8" s="15">
        <f>IF(BV8="",0,VLOOKUP(BV8,Pointage[#All],2,FALSE)*BW$2)</f>
        <v>0</v>
      </c>
      <c r="BX8" s="24"/>
      <c r="BY8" s="15" t="str">
        <f t="shared" si="24"/>
        <v/>
      </c>
      <c r="BZ8" s="15">
        <f>IF(BY8="",0,VLOOKUP(BY8,Pointage[#All],2,FALSE)*BZ$2)</f>
        <v>0</v>
      </c>
      <c r="CA8" s="24"/>
      <c r="CB8" s="15" t="str">
        <f t="shared" si="25"/>
        <v/>
      </c>
      <c r="CC8" s="15">
        <f>IF(CB8="",0,VLOOKUP(CB8,Pointage[#All],2,FALSE)*CC$2)</f>
        <v>0</v>
      </c>
      <c r="CD8" s="24"/>
      <c r="CE8" s="15" t="str">
        <f t="shared" si="6"/>
        <v/>
      </c>
      <c r="CF8" s="15">
        <f>IF(CE8="",0,VLOOKUP(CE8,Pointage[#All],2,FALSE)*CF$2)</f>
        <v>0</v>
      </c>
      <c r="CG8" s="16">
        <f t="shared" ref="CG8:CG14" si="34">IF(BZ8="","",BZ8+CF8+CC8)*1.25</f>
        <v>0</v>
      </c>
      <c r="CH8" s="17">
        <f t="shared" ref="CH8:CH14" si="35">S8+AF8+AS8+BF8+BS8+CF8*1.25</f>
        <v>0</v>
      </c>
      <c r="CI8" s="25"/>
      <c r="CJ8" s="45">
        <f t="shared" si="26"/>
        <v>0</v>
      </c>
    </row>
    <row r="9" spans="1:88" x14ac:dyDescent="0.3">
      <c r="A9" s="20"/>
      <c r="B9" s="19"/>
      <c r="C9" s="19"/>
      <c r="D9" s="15">
        <f t="shared" si="7"/>
        <v>0</v>
      </c>
      <c r="E9" s="15" t="str">
        <f t="shared" si="27"/>
        <v/>
      </c>
      <c r="F9" s="15" t="str">
        <f t="shared" si="0"/>
        <v/>
      </c>
      <c r="G9" s="15" t="str">
        <f t="shared" si="28"/>
        <v/>
      </c>
      <c r="H9" s="20"/>
      <c r="I9" s="15" t="str">
        <f t="shared" si="8"/>
        <v/>
      </c>
      <c r="J9" s="15">
        <f>IF(I9="",0,VLOOKUP(I9,Pointage[#All],2,FALSE)*J$2)</f>
        <v>0</v>
      </c>
      <c r="K9" s="24"/>
      <c r="L9" s="15" t="str">
        <f t="shared" si="9"/>
        <v/>
      </c>
      <c r="M9" s="15">
        <f>IF(L9="",0,VLOOKUP(L9,Pointage[#All],2,FALSE)*M$2)</f>
        <v>0</v>
      </c>
      <c r="N9" s="24"/>
      <c r="O9" s="15" t="str">
        <f t="shared" si="10"/>
        <v/>
      </c>
      <c r="P9" s="15">
        <f>IF(O9="",0,VLOOKUP(O9,Pointage[#All],2,FALSE)*P$2)</f>
        <v>0</v>
      </c>
      <c r="Q9" s="24"/>
      <c r="R9" s="15" t="str">
        <f t="shared" si="1"/>
        <v/>
      </c>
      <c r="S9" s="15">
        <f>IF(R9="",0,VLOOKUP(R9,Pointage[#All],2,FALSE)*S$2)</f>
        <v>0</v>
      </c>
      <c r="T9" s="16">
        <f t="shared" si="29"/>
        <v>0</v>
      </c>
      <c r="U9" s="20"/>
      <c r="V9" s="15" t="str">
        <f t="shared" si="11"/>
        <v/>
      </c>
      <c r="W9" s="15">
        <f>IF(V9="",0,VLOOKUP(V9,Pointage[#All],2,FALSE)*W$2)</f>
        <v>0</v>
      </c>
      <c r="X9" s="24"/>
      <c r="Y9" s="15" t="str">
        <f t="shared" si="12"/>
        <v/>
      </c>
      <c r="Z9" s="15">
        <f>IF(Y9="",0,VLOOKUP(Y9,Pointage[#All],2,FALSE)*Z$2)</f>
        <v>0</v>
      </c>
      <c r="AA9" s="24"/>
      <c r="AB9" s="15" t="str">
        <f t="shared" si="13"/>
        <v/>
      </c>
      <c r="AC9" s="15">
        <f>IF(AB9="",0,VLOOKUP(AB9,Pointage[#All],2,FALSE)*AC$2)</f>
        <v>0</v>
      </c>
      <c r="AD9" s="24"/>
      <c r="AE9" s="15" t="str">
        <f t="shared" si="2"/>
        <v/>
      </c>
      <c r="AF9" s="15">
        <f>IF(AE9="",0,VLOOKUP(AE9,Pointage[#All],2,FALSE)*AF$2)</f>
        <v>0</v>
      </c>
      <c r="AG9" s="16">
        <f t="shared" si="30"/>
        <v>0</v>
      </c>
      <c r="AH9" s="20"/>
      <c r="AI9" s="15" t="str">
        <f t="shared" si="14"/>
        <v/>
      </c>
      <c r="AJ9" s="15">
        <f>IF(AI9="",0,VLOOKUP(AI9,Pointage[#All],2,FALSE)*AJ$2)</f>
        <v>0</v>
      </c>
      <c r="AK9" s="24"/>
      <c r="AL9" s="15" t="str">
        <f t="shared" si="15"/>
        <v/>
      </c>
      <c r="AM9" s="15">
        <f>IF(AL9="",0,VLOOKUP(AL9,Pointage[#All],2,FALSE)*AM$2)</f>
        <v>0</v>
      </c>
      <c r="AN9" s="24"/>
      <c r="AO9" s="15" t="str">
        <f t="shared" si="16"/>
        <v/>
      </c>
      <c r="AP9" s="15">
        <f>IF(AO9="",0,VLOOKUP(AO9,Pointage[#All],2,FALSE)*AP$2)</f>
        <v>0</v>
      </c>
      <c r="AQ9" s="24"/>
      <c r="AR9" s="15" t="str">
        <f t="shared" si="3"/>
        <v/>
      </c>
      <c r="AS9" s="15">
        <f>IF(AR9="",0,VLOOKUP(AR9,Pointage[#All],2,FALSE)*AS$2)</f>
        <v>0</v>
      </c>
      <c r="AT9" s="16">
        <f t="shared" si="31"/>
        <v>0</v>
      </c>
      <c r="AU9" s="20"/>
      <c r="AV9" s="15" t="str">
        <f t="shared" si="17"/>
        <v/>
      </c>
      <c r="AW9" s="15">
        <f>IF(AV9="",0,VLOOKUP(AV9,Pointage[#All],2,FALSE)*AW$2)</f>
        <v>0</v>
      </c>
      <c r="AX9" s="24"/>
      <c r="AY9" s="15" t="str">
        <f t="shared" si="18"/>
        <v/>
      </c>
      <c r="AZ9" s="15">
        <f>IF(AY9="",0,VLOOKUP(AY9,Pointage[#All],2,FALSE)*AZ$2)</f>
        <v>0</v>
      </c>
      <c r="BA9" s="24"/>
      <c r="BB9" s="15" t="str">
        <f t="shared" si="19"/>
        <v/>
      </c>
      <c r="BC9" s="15">
        <f>IF(BB9="",0,VLOOKUP(BB9,Pointage[#All],2,FALSE)*BC$2)</f>
        <v>0</v>
      </c>
      <c r="BD9" s="24"/>
      <c r="BE9" s="15" t="str">
        <f t="shared" si="4"/>
        <v/>
      </c>
      <c r="BF9" s="15">
        <f>IF(BE9="",0,VLOOKUP(BE9,Pointage[#All],2,FALSE)*BF$2)</f>
        <v>0</v>
      </c>
      <c r="BG9" s="16">
        <f t="shared" si="32"/>
        <v>0</v>
      </c>
      <c r="BH9" s="20"/>
      <c r="BI9" s="15" t="str">
        <f t="shared" si="20"/>
        <v/>
      </c>
      <c r="BJ9" s="15">
        <f>IF(BI9="",0,VLOOKUP(BI9,Pointage[#All],2,FALSE)*BJ$2)</f>
        <v>0</v>
      </c>
      <c r="BK9" s="24"/>
      <c r="BL9" s="15" t="str">
        <f t="shared" si="21"/>
        <v/>
      </c>
      <c r="BM9" s="15">
        <f>IF(BL9="",0,VLOOKUP(BL9,Pointage[#All],2,FALSE)*BM$2)</f>
        <v>0</v>
      </c>
      <c r="BN9" s="24"/>
      <c r="BO9" s="15" t="str">
        <f t="shared" si="22"/>
        <v/>
      </c>
      <c r="BP9" s="15">
        <f>IF(BO9="",0,VLOOKUP(BO9,Pointage[#All],2,FALSE)*BP$2)</f>
        <v>0</v>
      </c>
      <c r="BQ9" s="24"/>
      <c r="BR9" s="15" t="str">
        <f t="shared" si="5"/>
        <v/>
      </c>
      <c r="BS9" s="15">
        <f>IF(BR9="",0,VLOOKUP(BR9,Pointage[#All],2,FALSE)*BS$2)</f>
        <v>0</v>
      </c>
      <c r="BT9" s="16">
        <f t="shared" si="33"/>
        <v>0</v>
      </c>
      <c r="BU9" s="20"/>
      <c r="BV9" s="15" t="str">
        <f t="shared" si="23"/>
        <v/>
      </c>
      <c r="BW9" s="15">
        <f>IF(BV9="",0,VLOOKUP(BV9,Pointage[#All],2,FALSE)*BW$2)</f>
        <v>0</v>
      </c>
      <c r="BX9" s="24"/>
      <c r="BY9" s="15" t="str">
        <f t="shared" si="24"/>
        <v/>
      </c>
      <c r="BZ9" s="15">
        <f>IF(BY9="",0,VLOOKUP(BY9,Pointage[#All],2,FALSE)*BZ$2)</f>
        <v>0</v>
      </c>
      <c r="CA9" s="24"/>
      <c r="CB9" s="15" t="str">
        <f t="shared" si="25"/>
        <v/>
      </c>
      <c r="CC9" s="15">
        <f>IF(CB9="",0,VLOOKUP(CB9,Pointage[#All],2,FALSE)*CC$2)</f>
        <v>0</v>
      </c>
      <c r="CD9" s="24"/>
      <c r="CE9" s="15" t="str">
        <f t="shared" si="6"/>
        <v/>
      </c>
      <c r="CF9" s="15">
        <f>IF(CE9="",0,VLOOKUP(CE9,Pointage[#All],2,FALSE)*CF$2)</f>
        <v>0</v>
      </c>
      <c r="CG9" s="16">
        <f t="shared" si="34"/>
        <v>0</v>
      </c>
      <c r="CH9" s="17">
        <f t="shared" si="35"/>
        <v>0</v>
      </c>
      <c r="CI9" s="25"/>
      <c r="CJ9" s="45">
        <f t="shared" si="26"/>
        <v>0</v>
      </c>
    </row>
    <row r="10" spans="1:88" x14ac:dyDescent="0.3">
      <c r="A10" s="20"/>
      <c r="B10" s="19"/>
      <c r="C10" s="19"/>
      <c r="D10" s="15">
        <f t="shared" si="7"/>
        <v>0</v>
      </c>
      <c r="E10" s="15" t="str">
        <f t="shared" si="27"/>
        <v/>
      </c>
      <c r="F10" s="15" t="str">
        <f t="shared" si="0"/>
        <v/>
      </c>
      <c r="G10" s="15" t="str">
        <f t="shared" si="28"/>
        <v/>
      </c>
      <c r="H10" s="20"/>
      <c r="I10" s="15" t="str">
        <f t="shared" si="8"/>
        <v/>
      </c>
      <c r="J10" s="15">
        <f>IF(I10="",0,VLOOKUP(I10,Pointage[#All],2,FALSE)*J$2)</f>
        <v>0</v>
      </c>
      <c r="K10" s="24"/>
      <c r="L10" s="15" t="str">
        <f t="shared" si="9"/>
        <v/>
      </c>
      <c r="M10" s="15">
        <f>IF(L10="",0,VLOOKUP(L10,Pointage[#All],2,FALSE)*M$2)</f>
        <v>0</v>
      </c>
      <c r="N10" s="24"/>
      <c r="O10" s="15" t="str">
        <f t="shared" si="10"/>
        <v/>
      </c>
      <c r="P10" s="15">
        <f>IF(O10="",0,VLOOKUP(O10,Pointage[#All],2,FALSE)*P$2)</f>
        <v>0</v>
      </c>
      <c r="Q10" s="24"/>
      <c r="R10" s="15" t="str">
        <f t="shared" si="1"/>
        <v/>
      </c>
      <c r="S10" s="15">
        <f>IF(R10="",0,VLOOKUP(R10,Pointage[#All],2,FALSE)*S$2)</f>
        <v>0</v>
      </c>
      <c r="T10" s="16">
        <f t="shared" si="29"/>
        <v>0</v>
      </c>
      <c r="U10" s="20"/>
      <c r="V10" s="15" t="str">
        <f t="shared" si="11"/>
        <v/>
      </c>
      <c r="W10" s="15">
        <f>IF(V10="",0,VLOOKUP(V10,Pointage[#All],2,FALSE)*W$2)</f>
        <v>0</v>
      </c>
      <c r="X10" s="24"/>
      <c r="Y10" s="15" t="str">
        <f t="shared" si="12"/>
        <v/>
      </c>
      <c r="Z10" s="15">
        <f>IF(Y10="",0,VLOOKUP(Y10,Pointage[#All],2,FALSE)*Z$2)</f>
        <v>0</v>
      </c>
      <c r="AA10" s="24"/>
      <c r="AB10" s="15" t="str">
        <f t="shared" si="13"/>
        <v/>
      </c>
      <c r="AC10" s="15">
        <f>IF(AB10="",0,VLOOKUP(AB10,Pointage[#All],2,FALSE)*AC$2)</f>
        <v>0</v>
      </c>
      <c r="AD10" s="24"/>
      <c r="AE10" s="15" t="str">
        <f t="shared" si="2"/>
        <v/>
      </c>
      <c r="AF10" s="15">
        <f>IF(AE10="",0,VLOOKUP(AE10,Pointage[#All],2,FALSE)*AF$2)</f>
        <v>0</v>
      </c>
      <c r="AG10" s="16">
        <f t="shared" si="30"/>
        <v>0</v>
      </c>
      <c r="AH10" s="20"/>
      <c r="AI10" s="15" t="str">
        <f t="shared" si="14"/>
        <v/>
      </c>
      <c r="AJ10" s="15">
        <f>IF(AI10="",0,VLOOKUP(AI10,Pointage[#All],2,FALSE)*AJ$2)</f>
        <v>0</v>
      </c>
      <c r="AK10" s="24"/>
      <c r="AL10" s="15" t="str">
        <f t="shared" si="15"/>
        <v/>
      </c>
      <c r="AM10" s="15">
        <f>IF(AL10="",0,VLOOKUP(AL10,Pointage[#All],2,FALSE)*AM$2)</f>
        <v>0</v>
      </c>
      <c r="AN10" s="24"/>
      <c r="AO10" s="15" t="str">
        <f t="shared" si="16"/>
        <v/>
      </c>
      <c r="AP10" s="15">
        <f>IF(AO10="",0,VLOOKUP(AO10,Pointage[#All],2,FALSE)*AP$2)</f>
        <v>0</v>
      </c>
      <c r="AQ10" s="24"/>
      <c r="AR10" s="15" t="str">
        <f t="shared" si="3"/>
        <v/>
      </c>
      <c r="AS10" s="15">
        <f>IF(AR10="",0,VLOOKUP(AR10,Pointage[#All],2,FALSE)*AS$2)</f>
        <v>0</v>
      </c>
      <c r="AT10" s="16">
        <f t="shared" si="31"/>
        <v>0</v>
      </c>
      <c r="AU10" s="20"/>
      <c r="AV10" s="15" t="str">
        <f t="shared" si="17"/>
        <v/>
      </c>
      <c r="AW10" s="15">
        <f>IF(AV10="",0,VLOOKUP(AV10,Pointage[#All],2,FALSE)*AW$2)</f>
        <v>0</v>
      </c>
      <c r="AX10" s="24"/>
      <c r="AY10" s="15" t="str">
        <f t="shared" si="18"/>
        <v/>
      </c>
      <c r="AZ10" s="15">
        <f>IF(AY10="",0,VLOOKUP(AY10,Pointage[#All],2,FALSE)*AZ$2)</f>
        <v>0</v>
      </c>
      <c r="BA10" s="24"/>
      <c r="BB10" s="15" t="str">
        <f t="shared" si="19"/>
        <v/>
      </c>
      <c r="BC10" s="15">
        <f>IF(BB10="",0,VLOOKUP(BB10,Pointage[#All],2,FALSE)*BC$2)</f>
        <v>0</v>
      </c>
      <c r="BD10" s="24"/>
      <c r="BE10" s="15" t="str">
        <f t="shared" si="4"/>
        <v/>
      </c>
      <c r="BF10" s="15">
        <f>IF(BE10="",0,VLOOKUP(BE10,Pointage[#All],2,FALSE)*BF$2)</f>
        <v>0</v>
      </c>
      <c r="BG10" s="16">
        <f t="shared" si="32"/>
        <v>0</v>
      </c>
      <c r="BH10" s="20"/>
      <c r="BI10" s="15" t="str">
        <f t="shared" si="20"/>
        <v/>
      </c>
      <c r="BJ10" s="15">
        <f>IF(BI10="",0,VLOOKUP(BI10,Pointage[#All],2,FALSE)*BJ$2)</f>
        <v>0</v>
      </c>
      <c r="BK10" s="24"/>
      <c r="BL10" s="15" t="str">
        <f t="shared" si="21"/>
        <v/>
      </c>
      <c r="BM10" s="15">
        <f>IF(BL10="",0,VLOOKUP(BL10,Pointage[#All],2,FALSE)*BM$2)</f>
        <v>0</v>
      </c>
      <c r="BN10" s="24"/>
      <c r="BO10" s="15" t="str">
        <f t="shared" si="22"/>
        <v/>
      </c>
      <c r="BP10" s="15">
        <f>IF(BO10="",0,VLOOKUP(BO10,Pointage[#All],2,FALSE)*BP$2)</f>
        <v>0</v>
      </c>
      <c r="BQ10" s="24"/>
      <c r="BR10" s="15" t="str">
        <f t="shared" si="5"/>
        <v/>
      </c>
      <c r="BS10" s="15">
        <f>IF(BR10="",0,VLOOKUP(BR10,Pointage[#All],2,FALSE)*BS$2)</f>
        <v>0</v>
      </c>
      <c r="BT10" s="16">
        <f t="shared" si="33"/>
        <v>0</v>
      </c>
      <c r="BU10" s="20"/>
      <c r="BV10" s="15" t="str">
        <f t="shared" si="23"/>
        <v/>
      </c>
      <c r="BW10" s="15">
        <f>IF(BV10="",0,VLOOKUP(BV10,Pointage[#All],2,FALSE)*BW$2)</f>
        <v>0</v>
      </c>
      <c r="BX10" s="24"/>
      <c r="BY10" s="15" t="str">
        <f t="shared" si="24"/>
        <v/>
      </c>
      <c r="BZ10" s="15">
        <f>IF(BY10="",0,VLOOKUP(BY10,Pointage[#All],2,FALSE)*BZ$2)</f>
        <v>0</v>
      </c>
      <c r="CA10" s="24"/>
      <c r="CB10" s="15" t="str">
        <f t="shared" si="25"/>
        <v/>
      </c>
      <c r="CC10" s="15">
        <f>IF(CB10="",0,VLOOKUP(CB10,Pointage[#All],2,FALSE)*CC$2)</f>
        <v>0</v>
      </c>
      <c r="CD10" s="24"/>
      <c r="CE10" s="15" t="str">
        <f t="shared" si="6"/>
        <v/>
      </c>
      <c r="CF10" s="15">
        <f>IF(CE10="",0,VLOOKUP(CE10,Pointage[#All],2,FALSE)*CF$2)</f>
        <v>0</v>
      </c>
      <c r="CG10" s="16">
        <f t="shared" si="34"/>
        <v>0</v>
      </c>
      <c r="CH10" s="17">
        <f t="shared" si="35"/>
        <v>0</v>
      </c>
      <c r="CI10" s="25"/>
      <c r="CJ10" s="45">
        <f t="shared" si="26"/>
        <v>0</v>
      </c>
    </row>
    <row r="11" spans="1:88" x14ac:dyDescent="0.3">
      <c r="A11" s="20"/>
      <c r="B11" s="19"/>
      <c r="C11" s="19"/>
      <c r="D11" s="15">
        <f t="shared" si="7"/>
        <v>0</v>
      </c>
      <c r="E11" s="15" t="str">
        <f t="shared" si="27"/>
        <v/>
      </c>
      <c r="F11" s="15" t="str">
        <f t="shared" si="0"/>
        <v/>
      </c>
      <c r="G11" s="15" t="str">
        <f t="shared" si="28"/>
        <v/>
      </c>
      <c r="H11" s="20"/>
      <c r="I11" s="15" t="str">
        <f t="shared" si="8"/>
        <v/>
      </c>
      <c r="J11" s="15">
        <f>IF(I11="",0,VLOOKUP(I11,Pointage[#All],2,FALSE)*J$2)</f>
        <v>0</v>
      </c>
      <c r="K11" s="24"/>
      <c r="L11" s="15" t="str">
        <f t="shared" si="9"/>
        <v/>
      </c>
      <c r="M11" s="15">
        <f>IF(L11="",0,VLOOKUP(L11,Pointage[#All],2,FALSE)*M$2)</f>
        <v>0</v>
      </c>
      <c r="N11" s="24"/>
      <c r="O11" s="15" t="str">
        <f t="shared" si="10"/>
        <v/>
      </c>
      <c r="P11" s="15">
        <f>IF(O11="",0,VLOOKUP(O11,Pointage[#All],2,FALSE)*P$2)</f>
        <v>0</v>
      </c>
      <c r="Q11" s="24"/>
      <c r="R11" s="15" t="str">
        <f t="shared" si="1"/>
        <v/>
      </c>
      <c r="S11" s="15">
        <f>IF(R11="",0,VLOOKUP(R11,Pointage[#All],2,FALSE)*S$2)</f>
        <v>0</v>
      </c>
      <c r="T11" s="16">
        <f t="shared" si="29"/>
        <v>0</v>
      </c>
      <c r="U11" s="20"/>
      <c r="V11" s="15" t="str">
        <f t="shared" si="11"/>
        <v/>
      </c>
      <c r="W11" s="15">
        <f>IF(V11="",0,VLOOKUP(V11,Pointage[#All],2,FALSE)*W$2)</f>
        <v>0</v>
      </c>
      <c r="X11" s="24"/>
      <c r="Y11" s="15" t="str">
        <f t="shared" si="12"/>
        <v/>
      </c>
      <c r="Z11" s="15">
        <f>IF(Y11="",0,VLOOKUP(Y11,Pointage[#All],2,FALSE)*Z$2)</f>
        <v>0</v>
      </c>
      <c r="AA11" s="24"/>
      <c r="AB11" s="15" t="str">
        <f t="shared" si="13"/>
        <v/>
      </c>
      <c r="AC11" s="15">
        <f>IF(AB11="",0,VLOOKUP(AB11,Pointage[#All],2,FALSE)*AC$2)</f>
        <v>0</v>
      </c>
      <c r="AD11" s="24"/>
      <c r="AE11" s="15" t="str">
        <f t="shared" si="2"/>
        <v/>
      </c>
      <c r="AF11" s="15">
        <f>IF(AE11="",0,VLOOKUP(AE11,Pointage[#All],2,FALSE)*AF$2)</f>
        <v>0</v>
      </c>
      <c r="AG11" s="16">
        <f t="shared" si="30"/>
        <v>0</v>
      </c>
      <c r="AH11" s="20"/>
      <c r="AI11" s="15" t="str">
        <f t="shared" si="14"/>
        <v/>
      </c>
      <c r="AJ11" s="15">
        <f>IF(AI11="",0,VLOOKUP(AI11,Pointage[#All],2,FALSE)*AJ$2)</f>
        <v>0</v>
      </c>
      <c r="AK11" s="24"/>
      <c r="AL11" s="15" t="str">
        <f t="shared" si="15"/>
        <v/>
      </c>
      <c r="AM11" s="15">
        <f>IF(AL11="",0,VLOOKUP(AL11,Pointage[#All],2,FALSE)*AM$2)</f>
        <v>0</v>
      </c>
      <c r="AN11" s="24"/>
      <c r="AO11" s="15" t="str">
        <f t="shared" si="16"/>
        <v/>
      </c>
      <c r="AP11" s="15">
        <f>IF(AO11="",0,VLOOKUP(AO11,Pointage[#All],2,FALSE)*AP$2)</f>
        <v>0</v>
      </c>
      <c r="AQ11" s="24"/>
      <c r="AR11" s="15" t="str">
        <f t="shared" si="3"/>
        <v/>
      </c>
      <c r="AS11" s="15">
        <f>IF(AR11="",0,VLOOKUP(AR11,Pointage[#All],2,FALSE)*AS$2)</f>
        <v>0</v>
      </c>
      <c r="AT11" s="16">
        <f t="shared" si="31"/>
        <v>0</v>
      </c>
      <c r="AU11" s="20"/>
      <c r="AV11" s="15" t="str">
        <f t="shared" si="17"/>
        <v/>
      </c>
      <c r="AW11" s="15">
        <f>IF(AV11="",0,VLOOKUP(AV11,Pointage[#All],2,FALSE)*AW$2)</f>
        <v>0</v>
      </c>
      <c r="AX11" s="24"/>
      <c r="AY11" s="15" t="str">
        <f t="shared" si="18"/>
        <v/>
      </c>
      <c r="AZ11" s="15">
        <f>IF(AY11="",0,VLOOKUP(AY11,Pointage[#All],2,FALSE)*AZ$2)</f>
        <v>0</v>
      </c>
      <c r="BA11" s="24"/>
      <c r="BB11" s="15" t="str">
        <f t="shared" si="19"/>
        <v/>
      </c>
      <c r="BC11" s="15">
        <f>IF(BB11="",0,VLOOKUP(BB11,Pointage[#All],2,FALSE)*BC$2)</f>
        <v>0</v>
      </c>
      <c r="BD11" s="24"/>
      <c r="BE11" s="15" t="str">
        <f t="shared" si="4"/>
        <v/>
      </c>
      <c r="BF11" s="15">
        <f>IF(BE11="",0,VLOOKUP(BE11,Pointage[#All],2,FALSE)*BF$2)</f>
        <v>0</v>
      </c>
      <c r="BG11" s="16">
        <f t="shared" si="32"/>
        <v>0</v>
      </c>
      <c r="BH11" s="20"/>
      <c r="BI11" s="15" t="str">
        <f t="shared" si="20"/>
        <v/>
      </c>
      <c r="BJ11" s="15">
        <f>IF(BI11="",0,VLOOKUP(BI11,Pointage[#All],2,FALSE)*BJ$2)</f>
        <v>0</v>
      </c>
      <c r="BK11" s="24"/>
      <c r="BL11" s="15" t="str">
        <f t="shared" si="21"/>
        <v/>
      </c>
      <c r="BM11" s="15">
        <f>IF(BL11="",0,VLOOKUP(BL11,Pointage[#All],2,FALSE)*BM$2)</f>
        <v>0</v>
      </c>
      <c r="BN11" s="24"/>
      <c r="BO11" s="15" t="str">
        <f t="shared" si="22"/>
        <v/>
      </c>
      <c r="BP11" s="15">
        <f>IF(BO11="",0,VLOOKUP(BO11,Pointage[#All],2,FALSE)*BP$2)</f>
        <v>0</v>
      </c>
      <c r="BQ11" s="24"/>
      <c r="BR11" s="15" t="str">
        <f t="shared" si="5"/>
        <v/>
      </c>
      <c r="BS11" s="15">
        <f>IF(BR11="",0,VLOOKUP(BR11,Pointage[#All],2,FALSE)*BS$2)</f>
        <v>0</v>
      </c>
      <c r="BT11" s="16">
        <f t="shared" si="33"/>
        <v>0</v>
      </c>
      <c r="BU11" s="20"/>
      <c r="BV11" s="15" t="str">
        <f t="shared" si="23"/>
        <v/>
      </c>
      <c r="BW11" s="15">
        <f>IF(BV11="",0,VLOOKUP(BV11,Pointage[#All],2,FALSE)*BW$2)</f>
        <v>0</v>
      </c>
      <c r="BX11" s="24"/>
      <c r="BY11" s="15" t="str">
        <f t="shared" si="24"/>
        <v/>
      </c>
      <c r="BZ11" s="15">
        <f>IF(BY11="",0,VLOOKUP(BY11,Pointage[#All],2,FALSE)*BZ$2)</f>
        <v>0</v>
      </c>
      <c r="CA11" s="24"/>
      <c r="CB11" s="15" t="str">
        <f t="shared" si="25"/>
        <v/>
      </c>
      <c r="CC11" s="15">
        <f>IF(CB11="",0,VLOOKUP(CB11,Pointage[#All],2,FALSE)*CC$2)</f>
        <v>0</v>
      </c>
      <c r="CD11" s="24"/>
      <c r="CE11" s="15" t="str">
        <f t="shared" si="6"/>
        <v/>
      </c>
      <c r="CF11" s="15">
        <f>IF(CE11="",0,VLOOKUP(CE11,Pointage[#All],2,FALSE)*CF$2)</f>
        <v>0</v>
      </c>
      <c r="CG11" s="16">
        <f t="shared" si="34"/>
        <v>0</v>
      </c>
      <c r="CH11" s="17">
        <f t="shared" si="35"/>
        <v>0</v>
      </c>
      <c r="CI11" s="25"/>
      <c r="CJ11" s="45">
        <f t="shared" si="26"/>
        <v>0</v>
      </c>
    </row>
    <row r="12" spans="1:88" x14ac:dyDescent="0.3">
      <c r="A12" s="20"/>
      <c r="B12" s="19"/>
      <c r="C12" s="19"/>
      <c r="D12" s="15">
        <f t="shared" si="7"/>
        <v>0</v>
      </c>
      <c r="E12" s="15" t="str">
        <f t="shared" si="27"/>
        <v/>
      </c>
      <c r="F12" s="15" t="str">
        <f t="shared" si="0"/>
        <v/>
      </c>
      <c r="G12" s="15" t="str">
        <f t="shared" si="28"/>
        <v/>
      </c>
      <c r="H12" s="20"/>
      <c r="I12" s="15" t="str">
        <f t="shared" si="8"/>
        <v/>
      </c>
      <c r="J12" s="15">
        <f>IF(I12="",0,VLOOKUP(I12,Pointage[#All],2,FALSE)*J$2)</f>
        <v>0</v>
      </c>
      <c r="K12" s="24"/>
      <c r="L12" s="15" t="str">
        <f t="shared" si="9"/>
        <v/>
      </c>
      <c r="M12" s="15">
        <f>IF(L12="",0,VLOOKUP(L12,Pointage[#All],2,FALSE)*M$2)</f>
        <v>0</v>
      </c>
      <c r="N12" s="24"/>
      <c r="O12" s="15" t="str">
        <f t="shared" si="10"/>
        <v/>
      </c>
      <c r="P12" s="15">
        <f>IF(O12="",0,VLOOKUP(O12,Pointage[#All],2,FALSE)*P$2)</f>
        <v>0</v>
      </c>
      <c r="Q12" s="24"/>
      <c r="R12" s="15" t="str">
        <f t="shared" si="1"/>
        <v/>
      </c>
      <c r="S12" s="15">
        <f>IF(R12="",0,VLOOKUP(R12,Pointage[#All],2,FALSE)*S$2)</f>
        <v>0</v>
      </c>
      <c r="T12" s="16">
        <f t="shared" si="29"/>
        <v>0</v>
      </c>
      <c r="U12" s="20"/>
      <c r="V12" s="15" t="str">
        <f t="shared" si="11"/>
        <v/>
      </c>
      <c r="W12" s="15">
        <f>IF(V12="",0,VLOOKUP(V12,Pointage[#All],2,FALSE)*W$2)</f>
        <v>0</v>
      </c>
      <c r="X12" s="24"/>
      <c r="Y12" s="15" t="str">
        <f t="shared" si="12"/>
        <v/>
      </c>
      <c r="Z12" s="15">
        <f>IF(Y12="",0,VLOOKUP(Y12,Pointage[#All],2,FALSE)*Z$2)</f>
        <v>0</v>
      </c>
      <c r="AA12" s="24"/>
      <c r="AB12" s="15" t="str">
        <f t="shared" si="13"/>
        <v/>
      </c>
      <c r="AC12" s="15">
        <f>IF(AB12="",0,VLOOKUP(AB12,Pointage[#All],2,FALSE)*AC$2)</f>
        <v>0</v>
      </c>
      <c r="AD12" s="24"/>
      <c r="AE12" s="15" t="str">
        <f t="shared" si="2"/>
        <v/>
      </c>
      <c r="AF12" s="15">
        <f>IF(AE12="",0,VLOOKUP(AE12,Pointage[#All],2,FALSE)*AF$2)</f>
        <v>0</v>
      </c>
      <c r="AG12" s="16">
        <f t="shared" si="30"/>
        <v>0</v>
      </c>
      <c r="AH12" s="20"/>
      <c r="AI12" s="15" t="str">
        <f t="shared" si="14"/>
        <v/>
      </c>
      <c r="AJ12" s="15">
        <f>IF(AI12="",0,VLOOKUP(AI12,Pointage[#All],2,FALSE)*AJ$2)</f>
        <v>0</v>
      </c>
      <c r="AK12" s="24"/>
      <c r="AL12" s="15" t="str">
        <f t="shared" si="15"/>
        <v/>
      </c>
      <c r="AM12" s="15">
        <f>IF(AL12="",0,VLOOKUP(AL12,Pointage[#All],2,FALSE)*AM$2)</f>
        <v>0</v>
      </c>
      <c r="AN12" s="24"/>
      <c r="AO12" s="15" t="str">
        <f t="shared" si="16"/>
        <v/>
      </c>
      <c r="AP12" s="15">
        <f>IF(AO12="",0,VLOOKUP(AO12,Pointage[#All],2,FALSE)*AP$2)</f>
        <v>0</v>
      </c>
      <c r="AQ12" s="24"/>
      <c r="AR12" s="15" t="str">
        <f t="shared" si="3"/>
        <v/>
      </c>
      <c r="AS12" s="15">
        <f>IF(AR12="",0,VLOOKUP(AR12,Pointage[#All],2,FALSE)*AS$2)</f>
        <v>0</v>
      </c>
      <c r="AT12" s="16">
        <f t="shared" si="31"/>
        <v>0</v>
      </c>
      <c r="AU12" s="20"/>
      <c r="AV12" s="15" t="str">
        <f t="shared" si="17"/>
        <v/>
      </c>
      <c r="AW12" s="15">
        <f>IF(AV12="",0,VLOOKUP(AV12,Pointage[#All],2,FALSE)*AW$2)</f>
        <v>0</v>
      </c>
      <c r="AX12" s="24"/>
      <c r="AY12" s="15" t="str">
        <f t="shared" si="18"/>
        <v/>
      </c>
      <c r="AZ12" s="15">
        <f>IF(AY12="",0,VLOOKUP(AY12,Pointage[#All],2,FALSE)*AZ$2)</f>
        <v>0</v>
      </c>
      <c r="BA12" s="24"/>
      <c r="BB12" s="15" t="str">
        <f t="shared" si="19"/>
        <v/>
      </c>
      <c r="BC12" s="15">
        <f>IF(BB12="",0,VLOOKUP(BB12,Pointage[#All],2,FALSE)*BC$2)</f>
        <v>0</v>
      </c>
      <c r="BD12" s="24"/>
      <c r="BE12" s="15" t="str">
        <f t="shared" si="4"/>
        <v/>
      </c>
      <c r="BF12" s="15">
        <f>IF(BE12="",0,VLOOKUP(BE12,Pointage[#All],2,FALSE)*BF$2)</f>
        <v>0</v>
      </c>
      <c r="BG12" s="16">
        <f t="shared" si="32"/>
        <v>0</v>
      </c>
      <c r="BH12" s="20"/>
      <c r="BI12" s="15" t="str">
        <f t="shared" si="20"/>
        <v/>
      </c>
      <c r="BJ12" s="15">
        <f>IF(BI12="",0,VLOOKUP(BI12,Pointage[#All],2,FALSE)*BJ$2)</f>
        <v>0</v>
      </c>
      <c r="BK12" s="24"/>
      <c r="BL12" s="15" t="str">
        <f t="shared" si="21"/>
        <v/>
      </c>
      <c r="BM12" s="15">
        <f>IF(BL12="",0,VLOOKUP(BL12,Pointage[#All],2,FALSE)*BM$2)</f>
        <v>0</v>
      </c>
      <c r="BN12" s="24"/>
      <c r="BO12" s="15" t="str">
        <f t="shared" si="22"/>
        <v/>
      </c>
      <c r="BP12" s="15">
        <f>IF(BO12="",0,VLOOKUP(BO12,Pointage[#All],2,FALSE)*BP$2)</f>
        <v>0</v>
      </c>
      <c r="BQ12" s="24"/>
      <c r="BR12" s="15" t="str">
        <f t="shared" si="5"/>
        <v/>
      </c>
      <c r="BS12" s="15">
        <f>IF(BR12="",0,VLOOKUP(BR12,Pointage[#All],2,FALSE)*BS$2)</f>
        <v>0</v>
      </c>
      <c r="BT12" s="16">
        <f t="shared" si="33"/>
        <v>0</v>
      </c>
      <c r="BU12" s="20"/>
      <c r="BV12" s="15" t="str">
        <f t="shared" si="23"/>
        <v/>
      </c>
      <c r="BW12" s="15">
        <f>IF(BV12="",0,VLOOKUP(BV12,Pointage[#All],2,FALSE)*BW$2)</f>
        <v>0</v>
      </c>
      <c r="BX12" s="24"/>
      <c r="BY12" s="15" t="str">
        <f t="shared" si="24"/>
        <v/>
      </c>
      <c r="BZ12" s="15">
        <f>IF(BY12="",0,VLOOKUP(BY12,Pointage[#All],2,FALSE)*BZ$2)</f>
        <v>0</v>
      </c>
      <c r="CA12" s="24"/>
      <c r="CB12" s="15" t="str">
        <f t="shared" si="25"/>
        <v/>
      </c>
      <c r="CC12" s="15">
        <f>IF(CB12="",0,VLOOKUP(CB12,Pointage[#All],2,FALSE)*CC$2)</f>
        <v>0</v>
      </c>
      <c r="CD12" s="24"/>
      <c r="CE12" s="15" t="str">
        <f t="shared" si="6"/>
        <v/>
      </c>
      <c r="CF12" s="15">
        <f>IF(CE12="",0,VLOOKUP(CE12,Pointage[#All],2,FALSE)*CF$2)</f>
        <v>0</v>
      </c>
      <c r="CG12" s="16">
        <f t="shared" si="34"/>
        <v>0</v>
      </c>
      <c r="CH12" s="17">
        <f t="shared" si="35"/>
        <v>0</v>
      </c>
      <c r="CI12" s="25"/>
      <c r="CJ12" s="45">
        <f t="shared" si="26"/>
        <v>0</v>
      </c>
    </row>
    <row r="13" spans="1:88" x14ac:dyDescent="0.3">
      <c r="A13" s="20"/>
      <c r="B13" s="19"/>
      <c r="C13" s="19"/>
      <c r="D13" s="15">
        <f t="shared" si="7"/>
        <v>0</v>
      </c>
      <c r="E13" s="15" t="str">
        <f t="shared" si="27"/>
        <v/>
      </c>
      <c r="F13" s="15" t="str">
        <f t="shared" si="0"/>
        <v/>
      </c>
      <c r="G13" s="15" t="str">
        <f t="shared" si="28"/>
        <v/>
      </c>
      <c r="H13" s="20"/>
      <c r="I13" s="15" t="str">
        <f t="shared" si="8"/>
        <v/>
      </c>
      <c r="J13" s="15">
        <f>IF(I13="",0,VLOOKUP(I13,Pointage[#All],2,FALSE)*J$2)</f>
        <v>0</v>
      </c>
      <c r="K13" s="24"/>
      <c r="L13" s="15" t="str">
        <f t="shared" si="9"/>
        <v/>
      </c>
      <c r="M13" s="15">
        <f>IF(L13="",0,VLOOKUP(L13,Pointage[#All],2,FALSE)*M$2)</f>
        <v>0</v>
      </c>
      <c r="N13" s="24"/>
      <c r="O13" s="15" t="str">
        <f t="shared" si="10"/>
        <v/>
      </c>
      <c r="P13" s="15">
        <f>IF(O13="",0,VLOOKUP(O13,Pointage[#All],2,FALSE)*P$2)</f>
        <v>0</v>
      </c>
      <c r="Q13" s="24"/>
      <c r="R13" s="15" t="str">
        <f t="shared" si="1"/>
        <v/>
      </c>
      <c r="S13" s="15">
        <f>IF(R13="",0,VLOOKUP(R13,Pointage[#All],2,FALSE)*S$2)</f>
        <v>0</v>
      </c>
      <c r="T13" s="16">
        <f t="shared" si="29"/>
        <v>0</v>
      </c>
      <c r="U13" s="20"/>
      <c r="V13" s="15" t="str">
        <f t="shared" si="11"/>
        <v/>
      </c>
      <c r="W13" s="15">
        <f>IF(V13="",0,VLOOKUP(V13,Pointage[#All],2,FALSE)*W$2)</f>
        <v>0</v>
      </c>
      <c r="X13" s="24"/>
      <c r="Y13" s="15" t="str">
        <f t="shared" si="12"/>
        <v/>
      </c>
      <c r="Z13" s="15">
        <f>IF(Y13="",0,VLOOKUP(Y13,Pointage[#All],2,FALSE)*Z$2)</f>
        <v>0</v>
      </c>
      <c r="AA13" s="24"/>
      <c r="AB13" s="15" t="str">
        <f t="shared" si="13"/>
        <v/>
      </c>
      <c r="AC13" s="15">
        <f>IF(AB13="",0,VLOOKUP(AB13,Pointage[#All],2,FALSE)*AC$2)</f>
        <v>0</v>
      </c>
      <c r="AD13" s="24"/>
      <c r="AE13" s="15" t="str">
        <f t="shared" si="2"/>
        <v/>
      </c>
      <c r="AF13" s="15">
        <f>IF(AE13="",0,VLOOKUP(AE13,Pointage[#All],2,FALSE)*AF$2)</f>
        <v>0</v>
      </c>
      <c r="AG13" s="16">
        <f t="shared" si="30"/>
        <v>0</v>
      </c>
      <c r="AH13" s="20"/>
      <c r="AI13" s="15" t="str">
        <f t="shared" si="14"/>
        <v/>
      </c>
      <c r="AJ13" s="15">
        <f>IF(AI13="",0,VLOOKUP(AI13,Pointage[#All],2,FALSE)*AJ$2)</f>
        <v>0</v>
      </c>
      <c r="AK13" s="24"/>
      <c r="AL13" s="15" t="str">
        <f t="shared" si="15"/>
        <v/>
      </c>
      <c r="AM13" s="15">
        <f>IF(AL13="",0,VLOOKUP(AL13,Pointage[#All],2,FALSE)*AM$2)</f>
        <v>0</v>
      </c>
      <c r="AN13" s="24"/>
      <c r="AO13" s="15" t="str">
        <f t="shared" si="16"/>
        <v/>
      </c>
      <c r="AP13" s="15">
        <f>IF(AO13="",0,VLOOKUP(AO13,Pointage[#All],2,FALSE)*AP$2)</f>
        <v>0</v>
      </c>
      <c r="AQ13" s="24"/>
      <c r="AR13" s="15" t="str">
        <f t="shared" si="3"/>
        <v/>
      </c>
      <c r="AS13" s="15">
        <f>IF(AR13="",0,VLOOKUP(AR13,Pointage[#All],2,FALSE)*AS$2)</f>
        <v>0</v>
      </c>
      <c r="AT13" s="16">
        <f t="shared" si="31"/>
        <v>0</v>
      </c>
      <c r="AU13" s="20"/>
      <c r="AV13" s="15" t="str">
        <f t="shared" si="17"/>
        <v/>
      </c>
      <c r="AW13" s="15">
        <f>IF(AV13="",0,VLOOKUP(AV13,Pointage[#All],2,FALSE)*AW$2)</f>
        <v>0</v>
      </c>
      <c r="AX13" s="24"/>
      <c r="AY13" s="15" t="str">
        <f t="shared" si="18"/>
        <v/>
      </c>
      <c r="AZ13" s="15">
        <f>IF(AY13="",0,VLOOKUP(AY13,Pointage[#All],2,FALSE)*AZ$2)</f>
        <v>0</v>
      </c>
      <c r="BA13" s="24"/>
      <c r="BB13" s="15" t="str">
        <f t="shared" si="19"/>
        <v/>
      </c>
      <c r="BC13" s="15">
        <f>IF(BB13="",0,VLOOKUP(BB13,Pointage[#All],2,FALSE)*BC$2)</f>
        <v>0</v>
      </c>
      <c r="BD13" s="24"/>
      <c r="BE13" s="15" t="str">
        <f t="shared" si="4"/>
        <v/>
      </c>
      <c r="BF13" s="15">
        <f>IF(BE13="",0,VLOOKUP(BE13,Pointage[#All],2,FALSE)*BF$2)</f>
        <v>0</v>
      </c>
      <c r="BG13" s="16">
        <f t="shared" si="32"/>
        <v>0</v>
      </c>
      <c r="BH13" s="20"/>
      <c r="BI13" s="15" t="str">
        <f t="shared" si="20"/>
        <v/>
      </c>
      <c r="BJ13" s="15">
        <f>IF(BI13="",0,VLOOKUP(BI13,Pointage[#All],2,FALSE)*BJ$2)</f>
        <v>0</v>
      </c>
      <c r="BK13" s="24"/>
      <c r="BL13" s="15" t="str">
        <f t="shared" si="21"/>
        <v/>
      </c>
      <c r="BM13" s="15">
        <f>IF(BL13="",0,VLOOKUP(BL13,Pointage[#All],2,FALSE)*BM$2)</f>
        <v>0</v>
      </c>
      <c r="BN13" s="24"/>
      <c r="BO13" s="15" t="str">
        <f t="shared" si="22"/>
        <v/>
      </c>
      <c r="BP13" s="15">
        <f>IF(BO13="",0,VLOOKUP(BO13,Pointage[#All],2,FALSE)*BP$2)</f>
        <v>0</v>
      </c>
      <c r="BQ13" s="24"/>
      <c r="BR13" s="15" t="str">
        <f t="shared" si="5"/>
        <v/>
      </c>
      <c r="BS13" s="15">
        <f>IF(BR13="",0,VLOOKUP(BR13,Pointage[#All],2,FALSE)*BS$2)</f>
        <v>0</v>
      </c>
      <c r="BT13" s="16">
        <f t="shared" si="33"/>
        <v>0</v>
      </c>
      <c r="BU13" s="20"/>
      <c r="BV13" s="15" t="str">
        <f t="shared" si="23"/>
        <v/>
      </c>
      <c r="BW13" s="15">
        <f>IF(BV13="",0,VLOOKUP(BV13,Pointage[#All],2,FALSE)*BW$2)</f>
        <v>0</v>
      </c>
      <c r="BX13" s="24"/>
      <c r="BY13" s="15" t="str">
        <f t="shared" si="24"/>
        <v/>
      </c>
      <c r="BZ13" s="15">
        <f>IF(BY13="",0,VLOOKUP(BY13,Pointage[#All],2,FALSE)*BZ$2)</f>
        <v>0</v>
      </c>
      <c r="CA13" s="24"/>
      <c r="CB13" s="15" t="str">
        <f t="shared" si="25"/>
        <v/>
      </c>
      <c r="CC13" s="15">
        <f>IF(CB13="",0,VLOOKUP(CB13,Pointage[#All],2,FALSE)*CC$2)</f>
        <v>0</v>
      </c>
      <c r="CD13" s="24"/>
      <c r="CE13" s="15" t="str">
        <f t="shared" si="6"/>
        <v/>
      </c>
      <c r="CF13" s="15">
        <f>IF(CE13="",0,VLOOKUP(CE13,Pointage[#All],2,FALSE)*CF$2)</f>
        <v>0</v>
      </c>
      <c r="CG13" s="16">
        <f t="shared" si="34"/>
        <v>0</v>
      </c>
      <c r="CH13" s="17">
        <f t="shared" si="35"/>
        <v>0</v>
      </c>
      <c r="CI13" s="25"/>
      <c r="CJ13" s="45">
        <f t="shared" si="26"/>
        <v>0</v>
      </c>
    </row>
    <row r="14" spans="1:88" x14ac:dyDescent="0.3">
      <c r="A14" s="20"/>
      <c r="B14" s="19"/>
      <c r="C14" s="19"/>
      <c r="D14" s="15">
        <f t="shared" si="7"/>
        <v>0</v>
      </c>
      <c r="E14" s="15" t="str">
        <f t="shared" si="27"/>
        <v/>
      </c>
      <c r="F14" s="15" t="str">
        <f t="shared" si="0"/>
        <v/>
      </c>
      <c r="G14" s="15" t="str">
        <f t="shared" si="28"/>
        <v/>
      </c>
      <c r="H14" s="20"/>
      <c r="I14" s="15" t="str">
        <f t="shared" si="8"/>
        <v/>
      </c>
      <c r="J14" s="15">
        <f>IF(I14="",0,VLOOKUP(I14,Pointage[#All],2,FALSE)*J$2)</f>
        <v>0</v>
      </c>
      <c r="K14" s="24"/>
      <c r="L14" s="15" t="str">
        <f t="shared" si="9"/>
        <v/>
      </c>
      <c r="M14" s="15">
        <f>IF(L14="",0,VLOOKUP(L14,Pointage[#All],2,FALSE)*M$2)</f>
        <v>0</v>
      </c>
      <c r="N14" s="24"/>
      <c r="O14" s="15" t="str">
        <f t="shared" si="10"/>
        <v/>
      </c>
      <c r="P14" s="15">
        <f>IF(O14="",0,VLOOKUP(O14,Pointage[#All],2,FALSE)*P$2)</f>
        <v>0</v>
      </c>
      <c r="Q14" s="24"/>
      <c r="R14" s="15" t="str">
        <f t="shared" si="1"/>
        <v/>
      </c>
      <c r="S14" s="15">
        <f>IF(R14="",0,VLOOKUP(R14,Pointage[#All],2,FALSE)*S$2)</f>
        <v>0</v>
      </c>
      <c r="T14" s="16">
        <f t="shared" si="29"/>
        <v>0</v>
      </c>
      <c r="U14" s="20"/>
      <c r="V14" s="15" t="str">
        <f t="shared" si="11"/>
        <v/>
      </c>
      <c r="W14" s="15">
        <f>IF(V14="",0,VLOOKUP(V14,Pointage[#All],2,FALSE)*W$2)</f>
        <v>0</v>
      </c>
      <c r="X14" s="24"/>
      <c r="Y14" s="15" t="str">
        <f t="shared" si="12"/>
        <v/>
      </c>
      <c r="Z14" s="15">
        <f>IF(Y14="",0,VLOOKUP(Y14,Pointage[#All],2,FALSE)*Z$2)</f>
        <v>0</v>
      </c>
      <c r="AA14" s="24"/>
      <c r="AB14" s="15" t="str">
        <f t="shared" si="13"/>
        <v/>
      </c>
      <c r="AC14" s="15">
        <f>IF(AB14="",0,VLOOKUP(AB14,Pointage[#All],2,FALSE)*AC$2)</f>
        <v>0</v>
      </c>
      <c r="AD14" s="24"/>
      <c r="AE14" s="15" t="str">
        <f t="shared" si="2"/>
        <v/>
      </c>
      <c r="AF14" s="15">
        <f>IF(AE14="",0,VLOOKUP(AE14,Pointage[#All],2,FALSE)*AF$2)</f>
        <v>0</v>
      </c>
      <c r="AG14" s="16">
        <f t="shared" si="30"/>
        <v>0</v>
      </c>
      <c r="AH14" s="20"/>
      <c r="AI14" s="15" t="str">
        <f t="shared" si="14"/>
        <v/>
      </c>
      <c r="AJ14" s="15">
        <f>IF(AI14="",0,VLOOKUP(AI14,Pointage[#All],2,FALSE)*AJ$2)</f>
        <v>0</v>
      </c>
      <c r="AK14" s="24"/>
      <c r="AL14" s="15" t="str">
        <f t="shared" si="15"/>
        <v/>
      </c>
      <c r="AM14" s="15">
        <f>IF(AL14="",0,VLOOKUP(AL14,Pointage[#All],2,FALSE)*AM$2)</f>
        <v>0</v>
      </c>
      <c r="AN14" s="24"/>
      <c r="AO14" s="15" t="str">
        <f t="shared" si="16"/>
        <v/>
      </c>
      <c r="AP14" s="15">
        <f>IF(AO14="",0,VLOOKUP(AO14,Pointage[#All],2,FALSE)*AP$2)</f>
        <v>0</v>
      </c>
      <c r="AQ14" s="24"/>
      <c r="AR14" s="15" t="str">
        <f t="shared" si="3"/>
        <v/>
      </c>
      <c r="AS14" s="15">
        <f>IF(AR14="",0,VLOOKUP(AR14,Pointage[#All],2,FALSE)*AS$2)</f>
        <v>0</v>
      </c>
      <c r="AT14" s="16">
        <f t="shared" si="31"/>
        <v>0</v>
      </c>
      <c r="AU14" s="20"/>
      <c r="AV14" s="15" t="str">
        <f t="shared" si="17"/>
        <v/>
      </c>
      <c r="AW14" s="15">
        <f>IF(AV14="",0,VLOOKUP(AV14,Pointage[#All],2,FALSE)*AW$2)</f>
        <v>0</v>
      </c>
      <c r="AX14" s="24"/>
      <c r="AY14" s="15" t="str">
        <f t="shared" si="18"/>
        <v/>
      </c>
      <c r="AZ14" s="15">
        <f>IF(AY14="",0,VLOOKUP(AY14,Pointage[#All],2,FALSE)*AZ$2)</f>
        <v>0</v>
      </c>
      <c r="BA14" s="24"/>
      <c r="BB14" s="15" t="str">
        <f t="shared" si="19"/>
        <v/>
      </c>
      <c r="BC14" s="15">
        <f>IF(BB14="",0,VLOOKUP(BB14,Pointage[#All],2,FALSE)*BC$2)</f>
        <v>0</v>
      </c>
      <c r="BD14" s="24"/>
      <c r="BE14" s="15" t="str">
        <f t="shared" si="4"/>
        <v/>
      </c>
      <c r="BF14" s="15">
        <f>IF(BE14="",0,VLOOKUP(BE14,Pointage[#All],2,FALSE)*BF$2)</f>
        <v>0</v>
      </c>
      <c r="BG14" s="16">
        <f t="shared" si="32"/>
        <v>0</v>
      </c>
      <c r="BH14" s="20"/>
      <c r="BI14" s="15" t="str">
        <f t="shared" si="20"/>
        <v/>
      </c>
      <c r="BJ14" s="15">
        <f>IF(BI14="",0,VLOOKUP(BI14,Pointage[#All],2,FALSE)*BJ$2)</f>
        <v>0</v>
      </c>
      <c r="BK14" s="24"/>
      <c r="BL14" s="15" t="str">
        <f t="shared" si="21"/>
        <v/>
      </c>
      <c r="BM14" s="15">
        <f>IF(BL14="",0,VLOOKUP(BL14,Pointage[#All],2,FALSE)*BM$2)</f>
        <v>0</v>
      </c>
      <c r="BN14" s="24"/>
      <c r="BO14" s="15" t="str">
        <f t="shared" si="22"/>
        <v/>
      </c>
      <c r="BP14" s="15">
        <f>IF(BO14="",0,VLOOKUP(BO14,Pointage[#All],2,FALSE)*BP$2)</f>
        <v>0</v>
      </c>
      <c r="BQ14" s="24"/>
      <c r="BR14" s="15" t="str">
        <f t="shared" si="5"/>
        <v/>
      </c>
      <c r="BS14" s="15">
        <f>IF(BR14="",0,VLOOKUP(BR14,Pointage[#All],2,FALSE)*BS$2)</f>
        <v>0</v>
      </c>
      <c r="BT14" s="16">
        <f t="shared" si="33"/>
        <v>0</v>
      </c>
      <c r="BU14" s="20"/>
      <c r="BV14" s="15" t="str">
        <f t="shared" si="23"/>
        <v/>
      </c>
      <c r="BW14" s="15">
        <f>IF(BV14="",0,VLOOKUP(BV14,Pointage[#All],2,FALSE)*BW$2)</f>
        <v>0</v>
      </c>
      <c r="BX14" s="24"/>
      <c r="BY14" s="15" t="str">
        <f t="shared" si="24"/>
        <v/>
      </c>
      <c r="BZ14" s="15">
        <f>IF(BY14="",0,VLOOKUP(BY14,Pointage[#All],2,FALSE)*BZ$2)</f>
        <v>0</v>
      </c>
      <c r="CA14" s="24"/>
      <c r="CB14" s="15" t="str">
        <f t="shared" si="25"/>
        <v/>
      </c>
      <c r="CC14" s="15">
        <f>IF(CB14="",0,VLOOKUP(CB14,Pointage[#All],2,FALSE)*CC$2)</f>
        <v>0</v>
      </c>
      <c r="CD14" s="24"/>
      <c r="CE14" s="15" t="str">
        <f t="shared" si="6"/>
        <v/>
      </c>
      <c r="CF14" s="15">
        <f>IF(CE14="",0,VLOOKUP(CE14,Pointage[#All],2,FALSE)*CF$2)</f>
        <v>0</v>
      </c>
      <c r="CG14" s="16">
        <f t="shared" si="34"/>
        <v>0</v>
      </c>
      <c r="CH14" s="17">
        <f t="shared" si="35"/>
        <v>0</v>
      </c>
      <c r="CI14" s="25"/>
      <c r="CJ14" s="45">
        <f t="shared" si="26"/>
        <v>0</v>
      </c>
    </row>
    <row r="15" spans="1:88" x14ac:dyDescent="0.3">
      <c r="A15" s="76" t="s">
        <v>25</v>
      </c>
      <c r="B15" s="77"/>
      <c r="C15" s="77"/>
      <c r="D15" s="77"/>
      <c r="E15" s="77"/>
      <c r="F15" s="77"/>
      <c r="G15" s="78"/>
      <c r="H15" s="26" t="s">
        <v>8</v>
      </c>
      <c r="I15" s="12" t="s">
        <v>12</v>
      </c>
      <c r="J15" s="32">
        <v>4</v>
      </c>
      <c r="K15" s="42" t="s">
        <v>14</v>
      </c>
      <c r="L15" s="12" t="s">
        <v>12</v>
      </c>
      <c r="M15" s="32">
        <v>4</v>
      </c>
      <c r="N15" s="42" t="s">
        <v>17</v>
      </c>
      <c r="O15" s="12" t="s">
        <v>12</v>
      </c>
      <c r="P15" s="32"/>
      <c r="Q15" s="42" t="s">
        <v>15</v>
      </c>
      <c r="R15" s="12" t="s">
        <v>12</v>
      </c>
      <c r="S15" s="32">
        <v>5</v>
      </c>
      <c r="T15" s="70" t="s">
        <v>1</v>
      </c>
      <c r="U15" s="26" t="s">
        <v>8</v>
      </c>
      <c r="V15" s="12" t="s">
        <v>12</v>
      </c>
      <c r="W15" s="29">
        <v>4</v>
      </c>
      <c r="X15" s="42" t="s">
        <v>14</v>
      </c>
      <c r="Y15" s="12" t="s">
        <v>12</v>
      </c>
      <c r="Z15" s="29">
        <v>4</v>
      </c>
      <c r="AA15" s="42" t="s">
        <v>17</v>
      </c>
      <c r="AB15" s="12" t="s">
        <v>12</v>
      </c>
      <c r="AC15" s="29"/>
      <c r="AD15" s="42" t="s">
        <v>15</v>
      </c>
      <c r="AE15" s="12" t="s">
        <v>12</v>
      </c>
      <c r="AF15" s="29">
        <v>5</v>
      </c>
      <c r="AG15" s="70" t="s">
        <v>1</v>
      </c>
      <c r="AH15" s="26" t="s">
        <v>8</v>
      </c>
      <c r="AI15" s="12" t="s">
        <v>12</v>
      </c>
      <c r="AJ15" s="32">
        <v>1</v>
      </c>
      <c r="AK15" s="42" t="s">
        <v>14</v>
      </c>
      <c r="AL15" s="12" t="s">
        <v>12</v>
      </c>
      <c r="AM15" s="32">
        <v>3</v>
      </c>
      <c r="AN15" s="42" t="s">
        <v>17</v>
      </c>
      <c r="AO15" s="12" t="s">
        <v>12</v>
      </c>
      <c r="AP15" s="32">
        <v>2</v>
      </c>
      <c r="AQ15" s="42" t="s">
        <v>15</v>
      </c>
      <c r="AR15" s="12" t="s">
        <v>12</v>
      </c>
      <c r="AS15" s="32">
        <v>4</v>
      </c>
      <c r="AT15" s="70" t="s">
        <v>1</v>
      </c>
      <c r="AU15" s="26" t="s">
        <v>8</v>
      </c>
      <c r="AV15" s="12" t="s">
        <v>12</v>
      </c>
      <c r="AW15" s="29"/>
      <c r="AX15" s="42" t="s">
        <v>14</v>
      </c>
      <c r="AY15" s="12" t="s">
        <v>12</v>
      </c>
      <c r="AZ15" s="29">
        <v>6</v>
      </c>
      <c r="BA15" s="42" t="s">
        <v>17</v>
      </c>
      <c r="BB15" s="12" t="s">
        <v>12</v>
      </c>
      <c r="BC15" s="29">
        <v>7</v>
      </c>
      <c r="BD15" s="42" t="s">
        <v>15</v>
      </c>
      <c r="BE15" s="12" t="s">
        <v>12</v>
      </c>
      <c r="BF15" s="29">
        <v>9</v>
      </c>
      <c r="BG15" s="70" t="s">
        <v>1</v>
      </c>
      <c r="BH15" s="26" t="s">
        <v>8</v>
      </c>
      <c r="BI15" s="12" t="s">
        <v>12</v>
      </c>
      <c r="BJ15" s="32"/>
      <c r="BK15" s="42" t="s">
        <v>14</v>
      </c>
      <c r="BL15" s="12" t="s">
        <v>12</v>
      </c>
      <c r="BM15" s="32">
        <v>1</v>
      </c>
      <c r="BN15" s="42" t="s">
        <v>17</v>
      </c>
      <c r="BO15" s="12" t="s">
        <v>12</v>
      </c>
      <c r="BP15" s="32">
        <v>1</v>
      </c>
      <c r="BQ15" s="42" t="s">
        <v>15</v>
      </c>
      <c r="BR15" s="12" t="s">
        <v>12</v>
      </c>
      <c r="BS15" s="32">
        <v>1</v>
      </c>
      <c r="BT15" s="70" t="s">
        <v>1</v>
      </c>
      <c r="BU15" s="26" t="s">
        <v>8</v>
      </c>
      <c r="BV15" s="12" t="s">
        <v>12</v>
      </c>
      <c r="BW15" s="29"/>
      <c r="BX15" s="42" t="s">
        <v>14</v>
      </c>
      <c r="BY15" s="12" t="s">
        <v>12</v>
      </c>
      <c r="BZ15" s="29">
        <v>4</v>
      </c>
      <c r="CA15" s="42" t="s">
        <v>17</v>
      </c>
      <c r="CB15" s="12" t="s">
        <v>12</v>
      </c>
      <c r="CC15" s="29">
        <v>6</v>
      </c>
      <c r="CD15" s="42" t="s">
        <v>15</v>
      </c>
      <c r="CE15" s="12" t="s">
        <v>12</v>
      </c>
      <c r="CF15" s="29">
        <v>9</v>
      </c>
      <c r="CG15" s="70" t="s">
        <v>1</v>
      </c>
      <c r="CH15" s="70" t="s">
        <v>1</v>
      </c>
      <c r="CI15" s="38"/>
      <c r="CJ15" s="45"/>
    </row>
    <row r="16" spans="1:88" x14ac:dyDescent="0.3">
      <c r="A16" s="79"/>
      <c r="B16" s="80"/>
      <c r="C16" s="80"/>
      <c r="D16" s="80"/>
      <c r="E16" s="80"/>
      <c r="F16" s="80"/>
      <c r="G16" s="81"/>
      <c r="H16" s="27" t="s">
        <v>9</v>
      </c>
      <c r="I16" s="3" t="s">
        <v>10</v>
      </c>
      <c r="J16" s="3" t="s">
        <v>11</v>
      </c>
      <c r="K16" s="43" t="s">
        <v>9</v>
      </c>
      <c r="L16" s="3" t="s">
        <v>10</v>
      </c>
      <c r="M16" s="3" t="s">
        <v>11</v>
      </c>
      <c r="N16" s="43" t="s">
        <v>9</v>
      </c>
      <c r="O16" s="3" t="s">
        <v>10</v>
      </c>
      <c r="P16" s="3" t="s">
        <v>11</v>
      </c>
      <c r="Q16" s="43" t="s">
        <v>9</v>
      </c>
      <c r="R16" s="3" t="s">
        <v>10</v>
      </c>
      <c r="S16" s="3" t="s">
        <v>11</v>
      </c>
      <c r="T16" s="71"/>
      <c r="U16" s="27" t="s">
        <v>9</v>
      </c>
      <c r="V16" s="3" t="s">
        <v>10</v>
      </c>
      <c r="W16" s="3" t="s">
        <v>11</v>
      </c>
      <c r="X16" s="43" t="s">
        <v>9</v>
      </c>
      <c r="Y16" s="3" t="s">
        <v>10</v>
      </c>
      <c r="Z16" s="3" t="s">
        <v>11</v>
      </c>
      <c r="AA16" s="43" t="s">
        <v>9</v>
      </c>
      <c r="AB16" s="3" t="s">
        <v>10</v>
      </c>
      <c r="AC16" s="3" t="s">
        <v>11</v>
      </c>
      <c r="AD16" s="43" t="s">
        <v>9</v>
      </c>
      <c r="AE16" s="3" t="s">
        <v>10</v>
      </c>
      <c r="AF16" s="3" t="s">
        <v>11</v>
      </c>
      <c r="AG16" s="71"/>
      <c r="AH16" s="27" t="s">
        <v>9</v>
      </c>
      <c r="AI16" s="3" t="s">
        <v>10</v>
      </c>
      <c r="AJ16" s="3" t="s">
        <v>11</v>
      </c>
      <c r="AK16" s="43" t="s">
        <v>9</v>
      </c>
      <c r="AL16" s="3" t="s">
        <v>10</v>
      </c>
      <c r="AM16" s="3" t="s">
        <v>11</v>
      </c>
      <c r="AN16" s="43" t="s">
        <v>9</v>
      </c>
      <c r="AO16" s="3" t="s">
        <v>10</v>
      </c>
      <c r="AP16" s="3" t="s">
        <v>11</v>
      </c>
      <c r="AQ16" s="43" t="s">
        <v>9</v>
      </c>
      <c r="AR16" s="3" t="s">
        <v>10</v>
      </c>
      <c r="AS16" s="3" t="s">
        <v>11</v>
      </c>
      <c r="AT16" s="71"/>
      <c r="AU16" s="27" t="s">
        <v>9</v>
      </c>
      <c r="AV16" s="3" t="s">
        <v>10</v>
      </c>
      <c r="AW16" s="3" t="s">
        <v>11</v>
      </c>
      <c r="AX16" s="43" t="s">
        <v>9</v>
      </c>
      <c r="AY16" s="3" t="s">
        <v>10</v>
      </c>
      <c r="AZ16" s="3" t="s">
        <v>11</v>
      </c>
      <c r="BA16" s="43" t="s">
        <v>9</v>
      </c>
      <c r="BB16" s="3" t="s">
        <v>10</v>
      </c>
      <c r="BC16" s="3" t="s">
        <v>11</v>
      </c>
      <c r="BD16" s="43" t="s">
        <v>9</v>
      </c>
      <c r="BE16" s="3" t="s">
        <v>10</v>
      </c>
      <c r="BF16" s="50" t="s">
        <v>11</v>
      </c>
      <c r="BG16" s="71"/>
      <c r="BH16" s="27" t="s">
        <v>9</v>
      </c>
      <c r="BI16" s="3" t="s">
        <v>10</v>
      </c>
      <c r="BJ16" s="3" t="s">
        <v>11</v>
      </c>
      <c r="BK16" s="43" t="s">
        <v>9</v>
      </c>
      <c r="BL16" s="3" t="s">
        <v>10</v>
      </c>
      <c r="BM16" s="3" t="s">
        <v>11</v>
      </c>
      <c r="BN16" s="43" t="s">
        <v>9</v>
      </c>
      <c r="BO16" s="3" t="s">
        <v>10</v>
      </c>
      <c r="BP16" s="3" t="s">
        <v>11</v>
      </c>
      <c r="BQ16" s="43" t="s">
        <v>9</v>
      </c>
      <c r="BR16" s="3" t="s">
        <v>10</v>
      </c>
      <c r="BS16" s="3" t="s">
        <v>11</v>
      </c>
      <c r="BT16" s="71"/>
      <c r="BU16" s="27" t="s">
        <v>9</v>
      </c>
      <c r="BV16" s="3" t="s">
        <v>10</v>
      </c>
      <c r="BW16" s="3" t="s">
        <v>11</v>
      </c>
      <c r="BX16" s="43" t="s">
        <v>9</v>
      </c>
      <c r="BY16" s="3" t="s">
        <v>10</v>
      </c>
      <c r="BZ16" s="3" t="s">
        <v>11</v>
      </c>
      <c r="CA16" s="43" t="s">
        <v>9</v>
      </c>
      <c r="CB16" s="3" t="s">
        <v>10</v>
      </c>
      <c r="CC16" s="3" t="s">
        <v>11</v>
      </c>
      <c r="CD16" s="43" t="s">
        <v>9</v>
      </c>
      <c r="CE16" s="3" t="s">
        <v>10</v>
      </c>
      <c r="CF16" s="3" t="s">
        <v>11</v>
      </c>
      <c r="CG16" s="71"/>
      <c r="CH16" s="71"/>
      <c r="CI16" s="38"/>
      <c r="CJ16" s="45"/>
    </row>
    <row r="17" spans="1:88" x14ac:dyDescent="0.3">
      <c r="A17" s="20">
        <v>1447</v>
      </c>
      <c r="B17" s="19" t="s">
        <v>50</v>
      </c>
      <c r="C17" s="19" t="s">
        <v>55</v>
      </c>
      <c r="D17" s="15">
        <f t="shared" ref="D17:D27" si="36">T17+AG17++AT17+BG17+BT17+CG17</f>
        <v>339.25</v>
      </c>
      <c r="E17" s="15">
        <f t="shared" ref="E17:E27" si="37">IF(D17=0,"",RANK(D17,D$17:D$27,0))</f>
        <v>1</v>
      </c>
      <c r="F17" s="15">
        <f t="shared" ref="F17:F27" si="38">IF(CH17=0,"",RANK(CH17,CH$4:CH$62,0))</f>
        <v>2</v>
      </c>
      <c r="G17" s="15" t="str">
        <f t="shared" ref="G17:G27" si="39">IF(E17=1,"Or",IF(E17=2,"Argent",IF(E17=3,"Bronze","")))</f>
        <v>Or</v>
      </c>
      <c r="H17" s="20">
        <v>62.406999999999996</v>
      </c>
      <c r="I17" s="15">
        <f t="shared" ref="I17:I27" si="40">IF(H17=0,"",RANK(H17,H$17:H$27,0))</f>
        <v>4</v>
      </c>
      <c r="J17" s="15">
        <f>IF(I17="",0,VLOOKUP(I17,Pointage[#All],2,FALSE)*J$15)</f>
        <v>12</v>
      </c>
      <c r="K17" s="24">
        <v>62.576000000000001</v>
      </c>
      <c r="L17" s="15">
        <f t="shared" ref="L17:L27" si="41">IF(K17=0,"",RANK(K17,K$17:K$27,0))</f>
        <v>2</v>
      </c>
      <c r="M17" s="15">
        <f>IF(L17="",0,VLOOKUP(L17,Pointage[#All],2,FALSE)*M$15)</f>
        <v>20</v>
      </c>
      <c r="N17" s="24"/>
      <c r="O17" s="15" t="str">
        <f t="shared" ref="O17:O27" si="42">IF(N17=0,"",RANK(N17,N$17:N$27,0))</f>
        <v/>
      </c>
      <c r="P17" s="15">
        <f>IF(O17="",0,VLOOKUP(O17,Pointage[#All],2,FALSE)*P$15)</f>
        <v>0</v>
      </c>
      <c r="Q17" s="24">
        <v>60.582999999999998</v>
      </c>
      <c r="R17" s="15">
        <f t="shared" ref="R17:R27" si="43">IF(Q17=0,"",RANK(Q17,Q$4:Q$62,0))</f>
        <v>5</v>
      </c>
      <c r="S17" s="15">
        <f>IF(R17="",0,VLOOKUP(R17,Pointage[#All],2,FALSE)*S$15)</f>
        <v>10</v>
      </c>
      <c r="T17" s="16">
        <f t="shared" ref="T17:T27" si="44">IF(J17="","",J17+M17+S17)</f>
        <v>42</v>
      </c>
      <c r="U17" s="20">
        <v>68.888999999999996</v>
      </c>
      <c r="V17" s="15">
        <f t="shared" ref="V17:V27" si="45">IF(U17=0,"",RANK(U17,U$17:U$27,0))</f>
        <v>2</v>
      </c>
      <c r="W17" s="15">
        <f>IF(V17="",0,VLOOKUP(V17,Pointage[#All],2,FALSE)*W$15)</f>
        <v>20</v>
      </c>
      <c r="X17" s="24">
        <v>66.667000000000002</v>
      </c>
      <c r="Y17" s="15">
        <f t="shared" ref="Y17:Y27" si="46">IF(X17=0,"",RANK(X17,X$17:X$27,0))</f>
        <v>2</v>
      </c>
      <c r="Z17" s="15">
        <f>IF(Y17="",0,VLOOKUP(Y17,Pointage[#All],2,FALSE)*Z$15)</f>
        <v>20</v>
      </c>
      <c r="AA17" s="24"/>
      <c r="AB17" s="15" t="str">
        <f t="shared" ref="AB17:AB27" si="47">IF(AA17=0,"",RANK(AA17,AA$17:AA$27,0))</f>
        <v/>
      </c>
      <c r="AC17" s="15">
        <f>IF(AB17="",0,VLOOKUP(AB17,Pointage[#All],2,FALSE)*AC$15)</f>
        <v>0</v>
      </c>
      <c r="AD17" s="24">
        <v>67.638999999999996</v>
      </c>
      <c r="AE17" s="15">
        <f t="shared" ref="AE17:AE27" si="48">IF(AD17=0,"",RANK(AD17,AD$4:AD$62,0))</f>
        <v>2</v>
      </c>
      <c r="AF17" s="15">
        <f>IF(AE17="",0,VLOOKUP(AE17,Pointage[#All],2,FALSE)*AF$15)</f>
        <v>25</v>
      </c>
      <c r="AG17" s="16">
        <f t="shared" ref="AG17:AG27" si="49">IF(W17="","",W17+Z17+AF17)</f>
        <v>65</v>
      </c>
      <c r="AH17" s="20"/>
      <c r="AI17" s="15" t="str">
        <f t="shared" ref="AI17:AI27" si="50">IF(AH17=0,"",RANK(AH17,AH$17:AH$27,0))</f>
        <v/>
      </c>
      <c r="AJ17" s="15">
        <f>IF(AI17="",0,VLOOKUP(AI17,Pointage[#All],2,FALSE)*AJ$15)</f>
        <v>0</v>
      </c>
      <c r="AK17" s="24">
        <v>66.45</v>
      </c>
      <c r="AL17" s="15">
        <f t="shared" ref="AL17:AL27" si="51">IF(AK17=0,"",RANK(AK17,AK$17:AK$27,0))</f>
        <v>2</v>
      </c>
      <c r="AM17" s="15">
        <f>IF(AL17="",0,VLOOKUP(AL17,Pointage[#All],2,FALSE)*AM$15)</f>
        <v>15</v>
      </c>
      <c r="AN17" s="24">
        <v>67.08</v>
      </c>
      <c r="AO17" s="15">
        <f t="shared" ref="AO17:AO27" si="52">IF(AN17=0,"",RANK(AN17,AN$17:AN$27,0))</f>
        <v>1</v>
      </c>
      <c r="AP17" s="15">
        <f>IF(AO17="",0,VLOOKUP(AO17,Pointage[#All],2,FALSE)*AP$15)</f>
        <v>12</v>
      </c>
      <c r="AQ17" s="24">
        <v>67.41</v>
      </c>
      <c r="AR17" s="15">
        <f t="shared" ref="AR17:AR27" si="53">IF(AQ17=0,"",RANK(AQ17,AQ$4:AQ$62,0))</f>
        <v>4</v>
      </c>
      <c r="AS17" s="15">
        <f>IF(AR17="",0,VLOOKUP(AR17,Pointage[#All],2,FALSE)*AS$15)</f>
        <v>12</v>
      </c>
      <c r="AT17" s="16">
        <f t="shared" ref="AT17:AT27" si="54">IF(AM17="","",AM17+AS17+AP17)</f>
        <v>39</v>
      </c>
      <c r="AU17" s="20"/>
      <c r="AV17" s="15" t="str">
        <f t="shared" ref="AV17:AV27" si="55">IF(AU17=0,"",IF(COUNTIF(AU$17:AU$27,"&gt;0")&gt;1,RANK(AU17,AU$17:AU$27,0),IF(AU17&gt;=63,1,IF(AND(AU17&gt;=60,AU17&lt;=62.9),2,3))))</f>
        <v/>
      </c>
      <c r="AW17" s="15">
        <f>IF(AV17="",0,VLOOKUP(AV17,Pointage[#All],2,FALSE)*AW$15)</f>
        <v>0</v>
      </c>
      <c r="AX17" s="24">
        <v>66.97</v>
      </c>
      <c r="AY17" s="15">
        <f t="shared" ref="AY17:AY27" si="56">IF(AX17=0,"",IF(COUNTIF(AX$17:AX$27,"&gt;0")&gt;1,RANK(AX17,AX$17:AX$27,0),IF(AX17&gt;=63,1,IF(AND(AX17&gt;=60,AX17&lt;=62.9),2,3))))</f>
        <v>1</v>
      </c>
      <c r="AZ17" s="15">
        <f>IF(AY17="",0,VLOOKUP(AY17,Pointage[#All],2,FALSE)*AZ$15)</f>
        <v>36</v>
      </c>
      <c r="BA17" s="24">
        <v>66.805999999999997</v>
      </c>
      <c r="BB17" s="15">
        <f t="shared" ref="BB17:BB27" si="57">IF(BA17=0,"",IF(COUNTIF(BA$17:BA$27,"&gt;0")&gt;1,RANK(BA17,BA$17:BA$27,0),IF(BA17&gt;=63,1,IF(AND(BA17&gt;=60,BA17&lt;=62.9),2,3))))</f>
        <v>1</v>
      </c>
      <c r="BC17" s="15">
        <f>IF(BB17="",0,VLOOKUP(BB17,Pointage[#All],2,FALSE)*BC$15)</f>
        <v>42</v>
      </c>
      <c r="BD17" s="24">
        <v>71.528000000000006</v>
      </c>
      <c r="BE17" s="15">
        <f t="shared" ref="BE17:BE27" si="58">IF(BD17=0,"",RANK(BD17,BD$4:BD$62,0))</f>
        <v>1</v>
      </c>
      <c r="BF17" s="15">
        <f>IF(BE17="",0,VLOOKUP(BE17,Pointage[#All],2,FALSE)*BF$15)</f>
        <v>54</v>
      </c>
      <c r="BG17" s="16">
        <f t="shared" ref="BG17:BG27" si="59">IF(AW17="","",AZ17+BF17+BC17)</f>
        <v>132</v>
      </c>
      <c r="BH17" s="20"/>
      <c r="BI17" s="15" t="str">
        <f t="shared" ref="BI17:BI27" si="60">IF(BH17=0,"",IF(COUNTIF(BH$17:BH$27,"&gt;0")&gt;1,RANK(BH17,BH$17:BH$27,0),IF(BH17&gt;=63,1,IF(AND(BH17&gt;=60,BH17&lt;=62.9),2,3))))</f>
        <v/>
      </c>
      <c r="BJ17" s="15">
        <f>IF(BI17="",0,VLOOKUP(BI17,Pointage[#All],2,FALSE)*BJ$15)</f>
        <v>0</v>
      </c>
      <c r="BK17" s="24"/>
      <c r="BL17" s="15" t="str">
        <f t="shared" ref="BL17:BL27" si="61">IF(BK17=0,"",IF(COUNTIF(BK$17:BK$27,"&gt;0")&gt;1,RANK(BK17,BK$17:BK$27,0),IF(BK17&gt;=63,1,IF(AND(BK17&gt;=60,BK17&lt;=62.9),2,3))))</f>
        <v/>
      </c>
      <c r="BM17" s="15">
        <f>IF(BL17="",0,VLOOKUP(BL17,Pointage[#All],2,FALSE)*BM$15)</f>
        <v>0</v>
      </c>
      <c r="BN17" s="24"/>
      <c r="BO17" s="15" t="str">
        <f t="shared" ref="BO17:BO27" si="62">IF(BN17=0,"",IF(COUNTIF(BN$17:BN$27,"&gt;0")&gt;1,RANK(BN17,BN$17:BN$27,0),IF(BN17&gt;=63,1,IF(AND(BN17&gt;=60,BN17&lt;=62.9),2,3))))</f>
        <v/>
      </c>
      <c r="BP17" s="15">
        <f>IF(BO17="",0,VLOOKUP(BO17,Pointage[#All],2,FALSE)*BP$15)</f>
        <v>0</v>
      </c>
      <c r="BQ17" s="24"/>
      <c r="BR17" s="15" t="str">
        <f t="shared" ref="BR17:BR27" si="63">IF(BQ17=0,"",RANK(BQ17,BQ$4:BQ$62,0))</f>
        <v/>
      </c>
      <c r="BS17" s="15">
        <f>IF(BR17="",0,VLOOKUP(BR17,Pointage[#All],2,FALSE)*BS$15)</f>
        <v>0</v>
      </c>
      <c r="BT17" s="16">
        <f t="shared" ref="BT17:BT27" si="64">IF(BM17="","",BM17+BS17+BP17)</f>
        <v>0</v>
      </c>
      <c r="BU17" s="20"/>
      <c r="BV17" s="15" t="str">
        <f t="shared" ref="BV17:BV27" si="65">IF(BU17=0,"",IF(COUNTIF(BU$17:BU$27,"&gt;0")&gt;1,RANK(BU17,BU$17:BU$27,0),IF(BU17&gt;=63,1,IF(AND(BU17&gt;=60,BU17&lt;=62.9),2,3))))</f>
        <v/>
      </c>
      <c r="BW17" s="15">
        <f>IF(BV17="",0,VLOOKUP(BV17,Pointage[#All],2,FALSE)*BW$15)</f>
        <v>0</v>
      </c>
      <c r="BX17" s="24">
        <v>62.273000000000003</v>
      </c>
      <c r="BY17" s="15">
        <f t="shared" ref="BY17:BY27" si="66">IF(BX17=0,"",IF(COUNTIF(BX$17:BX$27,"&gt;0")&gt;1,RANK(BX17,BX$17:BX$27,0),IF(BX17&gt;=63,1,IF(AND(BX17&gt;=60,BX17&lt;=62.9),2,3))))</f>
        <v>3</v>
      </c>
      <c r="BZ17" s="15">
        <f>IF(BY17="",0,VLOOKUP(BY17,Pointage[#All],2,FALSE)*BZ$15)</f>
        <v>16</v>
      </c>
      <c r="CA17" s="24">
        <v>63.75</v>
      </c>
      <c r="CB17" s="15">
        <f t="shared" ref="CB17:CB27" si="67">IF(CA17=0,"",IF(COUNTIF(CA$17:CA$27,"&gt;0")&gt;1,RANK(CA17,CA$17:CA$27,0),IF(CA17&gt;=63,1,IF(AND(CA17&gt;=60,CA17&lt;=62.9),2,3))))</f>
        <v>3</v>
      </c>
      <c r="CC17" s="15">
        <f>IF(CB17="",0,VLOOKUP(CB17,Pointage[#All],2,FALSE)*CC$15)</f>
        <v>24</v>
      </c>
      <c r="CD17" s="24">
        <v>67.221999999999994</v>
      </c>
      <c r="CE17" s="15">
        <f t="shared" ref="CE17:CE27" si="68">IF(CD17=0,"",RANK(CD17,CD$4:CD$62,0))</f>
        <v>6</v>
      </c>
      <c r="CF17" s="15">
        <f>IF(CE17="",0,VLOOKUP(CE17,Pointage[#All],2,FALSE)*CF$15)</f>
        <v>9</v>
      </c>
      <c r="CG17" s="16">
        <f t="shared" ref="CG17:CG27" si="69">IF(BZ17="","",BZ17+CF17+CC17)*1.25</f>
        <v>61.25</v>
      </c>
      <c r="CH17" s="17">
        <f t="shared" ref="CH17:CH27" si="70">S17+AF17+AS17+BF17+BS17+CF17*1.25</f>
        <v>112.25</v>
      </c>
      <c r="CI17" s="46"/>
      <c r="CJ17" s="45">
        <f t="shared" ref="CJ17:CJ27" si="71">BX17+CA17+CD17</f>
        <v>193.245</v>
      </c>
    </row>
    <row r="18" spans="1:88" x14ac:dyDescent="0.3">
      <c r="A18" s="20">
        <v>1443</v>
      </c>
      <c r="B18" s="19" t="s">
        <v>45</v>
      </c>
      <c r="C18" s="19" t="s">
        <v>51</v>
      </c>
      <c r="D18" s="15">
        <f t="shared" si="36"/>
        <v>339.25</v>
      </c>
      <c r="E18" s="15">
        <f t="shared" si="37"/>
        <v>1</v>
      </c>
      <c r="F18" s="15">
        <f t="shared" si="38"/>
        <v>1</v>
      </c>
      <c r="G18" s="15" t="str">
        <f t="shared" si="39"/>
        <v>Or</v>
      </c>
      <c r="H18" s="20">
        <v>64.073999999999998</v>
      </c>
      <c r="I18" s="15">
        <f t="shared" si="40"/>
        <v>2</v>
      </c>
      <c r="J18" s="15">
        <f>IF(I18="",0,VLOOKUP(I18,Pointage[#All],2,FALSE)*J$15)</f>
        <v>20</v>
      </c>
      <c r="K18" s="24">
        <v>62.576000000000001</v>
      </c>
      <c r="L18" s="15">
        <f t="shared" si="41"/>
        <v>2</v>
      </c>
      <c r="M18" s="15">
        <f>IF(L18="",0,VLOOKUP(L18,Pointage[#All],2,FALSE)*M$15)</f>
        <v>20</v>
      </c>
      <c r="N18" s="24"/>
      <c r="O18" s="15" t="str">
        <f t="shared" si="42"/>
        <v/>
      </c>
      <c r="P18" s="15">
        <f>IF(O18="",0,VLOOKUP(O18,Pointage[#All],2,FALSE)*P$15)</f>
        <v>0</v>
      </c>
      <c r="Q18" s="24">
        <v>65.528000000000006</v>
      </c>
      <c r="R18" s="15">
        <f t="shared" si="43"/>
        <v>3</v>
      </c>
      <c r="S18" s="15">
        <f>IF(R18="",0,VLOOKUP(R18,Pointage[#All],2,FALSE)*S$15)</f>
        <v>20</v>
      </c>
      <c r="T18" s="16">
        <f t="shared" si="44"/>
        <v>60</v>
      </c>
      <c r="U18" s="20">
        <v>70.741</v>
      </c>
      <c r="V18" s="15">
        <f t="shared" si="45"/>
        <v>1</v>
      </c>
      <c r="W18" s="15">
        <f>IF(V18="",0,VLOOKUP(V18,Pointage[#All],2,FALSE)*W$15)</f>
        <v>24</v>
      </c>
      <c r="X18" s="24">
        <v>68.332999999999998</v>
      </c>
      <c r="Y18" s="15">
        <f t="shared" si="46"/>
        <v>1</v>
      </c>
      <c r="Z18" s="15">
        <f>IF(Y18="",0,VLOOKUP(Y18,Pointage[#All],2,FALSE)*Z$15)</f>
        <v>24</v>
      </c>
      <c r="AA18" s="24"/>
      <c r="AB18" s="15" t="str">
        <f t="shared" si="47"/>
        <v/>
      </c>
      <c r="AC18" s="15">
        <f>IF(AB18="",0,VLOOKUP(AB18,Pointage[#All],2,FALSE)*AC$15)</f>
        <v>0</v>
      </c>
      <c r="AD18" s="24">
        <v>65.417000000000002</v>
      </c>
      <c r="AE18" s="15">
        <f t="shared" si="48"/>
        <v>3</v>
      </c>
      <c r="AF18" s="15">
        <f>IF(AE18="",0,VLOOKUP(AE18,Pointage[#All],2,FALSE)*AF$15)</f>
        <v>20</v>
      </c>
      <c r="AG18" s="16">
        <f t="shared" si="49"/>
        <v>68</v>
      </c>
      <c r="AH18" s="20"/>
      <c r="AI18" s="15" t="str">
        <f t="shared" si="50"/>
        <v/>
      </c>
      <c r="AJ18" s="15">
        <f>IF(AI18="",0,VLOOKUP(AI18,Pointage[#All],2,FALSE)*AJ$15)</f>
        <v>0</v>
      </c>
      <c r="AK18" s="24">
        <v>68.03</v>
      </c>
      <c r="AL18" s="15">
        <f t="shared" si="51"/>
        <v>1</v>
      </c>
      <c r="AM18" s="15">
        <f>IF(AL18="",0,VLOOKUP(AL18,Pointage[#All],2,FALSE)*AM$15)</f>
        <v>18</v>
      </c>
      <c r="AN18" s="24">
        <v>66.11</v>
      </c>
      <c r="AO18" s="15">
        <f t="shared" si="52"/>
        <v>2</v>
      </c>
      <c r="AP18" s="15">
        <f>IF(AO18="",0,VLOOKUP(AO18,Pointage[#All],2,FALSE)*AP$15)</f>
        <v>10</v>
      </c>
      <c r="AQ18" s="24">
        <v>69.64</v>
      </c>
      <c r="AR18" s="15">
        <f t="shared" si="53"/>
        <v>1</v>
      </c>
      <c r="AS18" s="15">
        <f>IF(AR18="",0,VLOOKUP(AR18,Pointage[#All],2,FALSE)*AS$15)</f>
        <v>24</v>
      </c>
      <c r="AT18" s="16">
        <f t="shared" si="54"/>
        <v>52</v>
      </c>
      <c r="AU18" s="20"/>
      <c r="AV18" s="15" t="str">
        <f t="shared" si="55"/>
        <v/>
      </c>
      <c r="AW18" s="15">
        <f>IF(AV18="",0,VLOOKUP(AV18,Pointage[#All],2,FALSE)*AW$15)</f>
        <v>0</v>
      </c>
      <c r="AX18" s="24">
        <v>66.97</v>
      </c>
      <c r="AY18" s="15">
        <f t="shared" si="56"/>
        <v>1</v>
      </c>
      <c r="AZ18" s="15">
        <f>IF(AY18="",0,VLOOKUP(AY18,Pointage[#All],2,FALSE)*AZ$15)</f>
        <v>36</v>
      </c>
      <c r="BA18" s="24">
        <v>62.082999999999998</v>
      </c>
      <c r="BB18" s="15">
        <f t="shared" si="57"/>
        <v>6</v>
      </c>
      <c r="BC18" s="15">
        <f>IF(BB18="",0,VLOOKUP(BB18,Pointage[#All],2,FALSE)*BC$15)</f>
        <v>7</v>
      </c>
      <c r="BD18" s="24">
        <v>70.417000000000002</v>
      </c>
      <c r="BE18" s="15">
        <f t="shared" si="58"/>
        <v>2</v>
      </c>
      <c r="BF18" s="15">
        <f>IF(BE18="",0,VLOOKUP(BE18,Pointage[#All],2,FALSE)*BF$15)</f>
        <v>45</v>
      </c>
      <c r="BG18" s="16">
        <f t="shared" si="59"/>
        <v>88</v>
      </c>
      <c r="BH18" s="20"/>
      <c r="BI18" s="15" t="str">
        <f t="shared" si="60"/>
        <v/>
      </c>
      <c r="BJ18" s="15">
        <f>IF(BI18="",0,VLOOKUP(BI18,Pointage[#All],2,FALSE)*BJ$15)</f>
        <v>0</v>
      </c>
      <c r="BK18" s="24"/>
      <c r="BL18" s="15" t="str">
        <f t="shared" si="61"/>
        <v/>
      </c>
      <c r="BM18" s="15">
        <f>IF(BL18="",0,VLOOKUP(BL18,Pointage[#All],2,FALSE)*BM$15)</f>
        <v>0</v>
      </c>
      <c r="BN18" s="24"/>
      <c r="BO18" s="15" t="str">
        <f t="shared" si="62"/>
        <v/>
      </c>
      <c r="BP18" s="15">
        <f>IF(BO18="",0,VLOOKUP(BO18,Pointage[#All],2,FALSE)*BP$15)</f>
        <v>0</v>
      </c>
      <c r="BQ18" s="24"/>
      <c r="BR18" s="15" t="str">
        <f t="shared" si="63"/>
        <v/>
      </c>
      <c r="BS18" s="15">
        <f>IF(BR18="",0,VLOOKUP(BR18,Pointage[#All],2,FALSE)*BS$15)</f>
        <v>0</v>
      </c>
      <c r="BT18" s="16">
        <f t="shared" si="64"/>
        <v>0</v>
      </c>
      <c r="BU18" s="20"/>
      <c r="BV18" s="15" t="str">
        <f t="shared" si="65"/>
        <v/>
      </c>
      <c r="BW18" s="15">
        <f>IF(BV18="",0,VLOOKUP(BV18,Pointage[#All],2,FALSE)*BW$15)</f>
        <v>0</v>
      </c>
      <c r="BX18" s="24">
        <v>60.454999999999998</v>
      </c>
      <c r="BY18" s="15">
        <f t="shared" si="66"/>
        <v>4</v>
      </c>
      <c r="BZ18" s="15">
        <f>IF(BY18="",0,VLOOKUP(BY18,Pointage[#All],2,FALSE)*BZ$15)</f>
        <v>12</v>
      </c>
      <c r="CA18" s="24">
        <v>63.332999999999998</v>
      </c>
      <c r="CB18" s="15">
        <f t="shared" si="67"/>
        <v>4</v>
      </c>
      <c r="CC18" s="15">
        <f>IF(CB18="",0,VLOOKUP(CB18,Pointage[#All],2,FALSE)*CC$15)</f>
        <v>18</v>
      </c>
      <c r="CD18" s="24">
        <v>67.778000000000006</v>
      </c>
      <c r="CE18" s="15">
        <f t="shared" si="68"/>
        <v>4</v>
      </c>
      <c r="CF18" s="15">
        <f>IF(CE18="",0,VLOOKUP(CE18,Pointage[#All],2,FALSE)*CF$15)</f>
        <v>27</v>
      </c>
      <c r="CG18" s="16">
        <f t="shared" si="69"/>
        <v>71.25</v>
      </c>
      <c r="CH18" s="17">
        <f t="shared" si="70"/>
        <v>142.75</v>
      </c>
      <c r="CI18" s="46"/>
      <c r="CJ18" s="45">
        <f t="shared" si="71"/>
        <v>191.566</v>
      </c>
    </row>
    <row r="19" spans="1:88" x14ac:dyDescent="0.3">
      <c r="A19" s="20">
        <v>1434</v>
      </c>
      <c r="B19" s="19" t="s">
        <v>49</v>
      </c>
      <c r="C19" s="19" t="s">
        <v>54</v>
      </c>
      <c r="D19" s="15">
        <f t="shared" si="36"/>
        <v>272</v>
      </c>
      <c r="E19" s="15">
        <f t="shared" si="37"/>
        <v>3</v>
      </c>
      <c r="F19" s="15">
        <f t="shared" si="38"/>
        <v>3</v>
      </c>
      <c r="G19" s="15" t="str">
        <f t="shared" si="39"/>
        <v>Bronze</v>
      </c>
      <c r="H19" s="20">
        <v>66.852000000000004</v>
      </c>
      <c r="I19" s="15">
        <f t="shared" si="40"/>
        <v>1</v>
      </c>
      <c r="J19" s="15">
        <f>IF(I19="",0,VLOOKUP(I19,Pointage[#All],2,FALSE)*J$15)</f>
        <v>24</v>
      </c>
      <c r="K19" s="24">
        <v>64.697000000000003</v>
      </c>
      <c r="L19" s="15">
        <f t="shared" si="41"/>
        <v>1</v>
      </c>
      <c r="M19" s="15">
        <f>IF(L19="",0,VLOOKUP(L19,Pointage[#All],2,FALSE)*M$15)</f>
        <v>24</v>
      </c>
      <c r="N19" s="24"/>
      <c r="O19" s="15" t="str">
        <f t="shared" si="42"/>
        <v/>
      </c>
      <c r="P19" s="15">
        <f>IF(O19="",0,VLOOKUP(O19,Pointage[#All],2,FALSE)*P$15)</f>
        <v>0</v>
      </c>
      <c r="Q19" s="24">
        <v>65.680999999999997</v>
      </c>
      <c r="R19" s="15">
        <f t="shared" si="43"/>
        <v>2</v>
      </c>
      <c r="S19" s="15">
        <f>IF(R19="",0,VLOOKUP(R19,Pointage[#All],2,FALSE)*S$15)</f>
        <v>25</v>
      </c>
      <c r="T19" s="16">
        <f t="shared" si="44"/>
        <v>73</v>
      </c>
      <c r="U19" s="20"/>
      <c r="V19" s="15" t="str">
        <f t="shared" si="45"/>
        <v/>
      </c>
      <c r="W19" s="15">
        <f>IF(V19="",0,VLOOKUP(V19,Pointage[#All],2,FALSE)*W$15)</f>
        <v>0</v>
      </c>
      <c r="X19" s="24"/>
      <c r="Y19" s="15" t="str">
        <f t="shared" si="46"/>
        <v/>
      </c>
      <c r="Z19" s="15">
        <f>IF(Y19="",0,VLOOKUP(Y19,Pointage[#All],2,FALSE)*Z$15)</f>
        <v>0</v>
      </c>
      <c r="AA19" s="24"/>
      <c r="AB19" s="15" t="str">
        <f t="shared" si="47"/>
        <v/>
      </c>
      <c r="AC19" s="15">
        <f>IF(AB19="",0,VLOOKUP(AB19,Pointage[#All],2,FALSE)*AC$15)</f>
        <v>0</v>
      </c>
      <c r="AD19" s="24"/>
      <c r="AE19" s="15" t="str">
        <f t="shared" si="48"/>
        <v/>
      </c>
      <c r="AF19" s="15">
        <f>IF(AE19="",0,VLOOKUP(AE19,Pointage[#All],2,FALSE)*AF$15)</f>
        <v>0</v>
      </c>
      <c r="AG19" s="16">
        <f t="shared" si="49"/>
        <v>0</v>
      </c>
      <c r="AH19" s="20"/>
      <c r="AI19" s="15" t="str">
        <f t="shared" si="50"/>
        <v/>
      </c>
      <c r="AJ19" s="15">
        <f>IF(AI19="",0,VLOOKUP(AI19,Pointage[#All],2,FALSE)*AJ$15)</f>
        <v>0</v>
      </c>
      <c r="AK19" s="24"/>
      <c r="AL19" s="15" t="str">
        <f t="shared" si="51"/>
        <v/>
      </c>
      <c r="AM19" s="15">
        <f>IF(AL19="",0,VLOOKUP(AL19,Pointage[#All],2,FALSE)*AM$15)</f>
        <v>0</v>
      </c>
      <c r="AN19" s="24"/>
      <c r="AO19" s="15" t="str">
        <f t="shared" si="52"/>
        <v/>
      </c>
      <c r="AP19" s="15">
        <f>IF(AO19="",0,VLOOKUP(AO19,Pointage[#All],2,FALSE)*AP$15)</f>
        <v>0</v>
      </c>
      <c r="AQ19" s="24"/>
      <c r="AR19" s="15" t="str">
        <f t="shared" si="53"/>
        <v/>
      </c>
      <c r="AS19" s="15">
        <f>IF(AR19="",0,VLOOKUP(AR19,Pointage[#All],2,FALSE)*AS$15)</f>
        <v>0</v>
      </c>
      <c r="AT19" s="16">
        <f t="shared" si="54"/>
        <v>0</v>
      </c>
      <c r="AU19" s="20"/>
      <c r="AV19" s="15" t="str">
        <f t="shared" si="55"/>
        <v/>
      </c>
      <c r="AW19" s="15">
        <f>IF(AV19="",0,VLOOKUP(AV19,Pointage[#All],2,FALSE)*AW$15)</f>
        <v>0</v>
      </c>
      <c r="AX19" s="24">
        <v>62.726999999999997</v>
      </c>
      <c r="AY19" s="15">
        <f t="shared" si="56"/>
        <v>6</v>
      </c>
      <c r="AZ19" s="15">
        <f>IF(AY19="",0,VLOOKUP(AY19,Pointage[#All],2,FALSE)*AZ$15)</f>
        <v>6</v>
      </c>
      <c r="BA19" s="24">
        <v>66.25</v>
      </c>
      <c r="BB19" s="15">
        <f t="shared" si="57"/>
        <v>3</v>
      </c>
      <c r="BC19" s="15">
        <f>IF(BB19="",0,VLOOKUP(BB19,Pointage[#All],2,FALSE)*BC$15)</f>
        <v>28</v>
      </c>
      <c r="BD19" s="24">
        <v>68.75</v>
      </c>
      <c r="BE19" s="15">
        <f t="shared" si="58"/>
        <v>4</v>
      </c>
      <c r="BF19" s="15">
        <f>IF(BE19="",0,VLOOKUP(BE19,Pointage[#All],2,FALSE)*BF$15)</f>
        <v>27</v>
      </c>
      <c r="BG19" s="16">
        <f t="shared" si="59"/>
        <v>61</v>
      </c>
      <c r="BH19" s="20"/>
      <c r="BI19" s="15" t="str">
        <f t="shared" si="60"/>
        <v/>
      </c>
      <c r="BJ19" s="15">
        <f>IF(BI19="",0,VLOOKUP(BI19,Pointage[#All],2,FALSE)*BJ$15)</f>
        <v>0</v>
      </c>
      <c r="BK19" s="24">
        <v>66.52</v>
      </c>
      <c r="BL19" s="15">
        <f t="shared" si="61"/>
        <v>1</v>
      </c>
      <c r="BM19" s="15">
        <f>IF(BL19="",0,VLOOKUP(BL19,Pointage[#All],2,FALSE)*BM$15)</f>
        <v>6</v>
      </c>
      <c r="BN19" s="24">
        <v>65.14</v>
      </c>
      <c r="BO19" s="15">
        <f t="shared" si="62"/>
        <v>1</v>
      </c>
      <c r="BP19" s="15">
        <f>IF(BO19="",0,VLOOKUP(BO19,Pointage[#All],2,FALSE)*BP$15)</f>
        <v>6</v>
      </c>
      <c r="BQ19" s="24">
        <v>67.56</v>
      </c>
      <c r="BR19" s="15">
        <f t="shared" si="63"/>
        <v>1</v>
      </c>
      <c r="BS19" s="15">
        <f>IF(BR19="",0,VLOOKUP(BR19,Pointage[#All],2,FALSE)*BS$15)</f>
        <v>6</v>
      </c>
      <c r="BT19" s="16">
        <f t="shared" si="64"/>
        <v>18</v>
      </c>
      <c r="BU19" s="20"/>
      <c r="BV19" s="15" t="str">
        <f t="shared" si="65"/>
        <v/>
      </c>
      <c r="BW19" s="15">
        <f>IF(BV19="",0,VLOOKUP(BV19,Pointage[#All],2,FALSE)*BW$15)</f>
        <v>0</v>
      </c>
      <c r="BX19" s="24">
        <v>64.697000000000003</v>
      </c>
      <c r="BY19" s="15">
        <f t="shared" si="66"/>
        <v>1</v>
      </c>
      <c r="BZ19" s="15">
        <f>IF(BY19="",0,VLOOKUP(BY19,Pointage[#All],2,FALSE)*BZ$15)</f>
        <v>24</v>
      </c>
      <c r="CA19" s="24">
        <v>66.388999999999996</v>
      </c>
      <c r="CB19" s="15">
        <f t="shared" si="67"/>
        <v>1</v>
      </c>
      <c r="CC19" s="15">
        <f>IF(CB19="",0,VLOOKUP(CB19,Pointage[#All],2,FALSE)*CC$15)</f>
        <v>36</v>
      </c>
      <c r="CD19" s="24">
        <v>68.471999999999994</v>
      </c>
      <c r="CE19" s="15">
        <f t="shared" si="68"/>
        <v>3</v>
      </c>
      <c r="CF19" s="15">
        <f>IF(CE19="",0,VLOOKUP(CE19,Pointage[#All],2,FALSE)*CF$15)</f>
        <v>36</v>
      </c>
      <c r="CG19" s="16">
        <f t="shared" si="69"/>
        <v>120</v>
      </c>
      <c r="CH19" s="17">
        <f t="shared" si="70"/>
        <v>103</v>
      </c>
      <c r="CI19" s="44" t="s">
        <v>219</v>
      </c>
      <c r="CJ19" s="45">
        <f t="shared" si="71"/>
        <v>199.55799999999999</v>
      </c>
    </row>
    <row r="20" spans="1:88" x14ac:dyDescent="0.3">
      <c r="A20" s="20">
        <v>1457</v>
      </c>
      <c r="B20" s="19" t="s">
        <v>166</v>
      </c>
      <c r="C20" s="19" t="s">
        <v>167</v>
      </c>
      <c r="D20" s="15">
        <f t="shared" si="36"/>
        <v>176.75</v>
      </c>
      <c r="E20" s="15">
        <f t="shared" si="37"/>
        <v>4</v>
      </c>
      <c r="F20" s="15">
        <f t="shared" si="38"/>
        <v>7</v>
      </c>
      <c r="G20" s="15" t="str">
        <f t="shared" si="39"/>
        <v/>
      </c>
      <c r="H20" s="20"/>
      <c r="I20" s="15" t="str">
        <f t="shared" si="40"/>
        <v/>
      </c>
      <c r="J20" s="15">
        <f>IF(I20="",0,VLOOKUP(I20,Pointage[#All],2,FALSE)*J$15)</f>
        <v>0</v>
      </c>
      <c r="K20" s="24"/>
      <c r="L20" s="15" t="str">
        <f t="shared" si="41"/>
        <v/>
      </c>
      <c r="M20" s="15">
        <f>IF(L20="",0,VLOOKUP(L20,Pointage[#All],2,FALSE)*M$15)</f>
        <v>0</v>
      </c>
      <c r="N20" s="24"/>
      <c r="O20" s="15" t="str">
        <f t="shared" si="42"/>
        <v/>
      </c>
      <c r="P20" s="15">
        <f>IF(O20="",0,VLOOKUP(O20,Pointage[#All],2,FALSE)*P$15)</f>
        <v>0</v>
      </c>
      <c r="Q20" s="24"/>
      <c r="R20" s="15" t="str">
        <f t="shared" si="43"/>
        <v/>
      </c>
      <c r="S20" s="15">
        <f>IF(R20="",0,VLOOKUP(R20,Pointage[#All],2,FALSE)*S$15)</f>
        <v>0</v>
      </c>
      <c r="T20" s="16">
        <f t="shared" si="44"/>
        <v>0</v>
      </c>
      <c r="U20" s="20"/>
      <c r="V20" s="15" t="str">
        <f t="shared" si="45"/>
        <v/>
      </c>
      <c r="W20" s="15">
        <f>IF(V20="",0,VLOOKUP(V20,Pointage[#All],2,FALSE)*W$15)</f>
        <v>0</v>
      </c>
      <c r="X20" s="24"/>
      <c r="Y20" s="15" t="str">
        <f t="shared" si="46"/>
        <v/>
      </c>
      <c r="Z20" s="15">
        <f>IF(Y20="",0,VLOOKUP(Y20,Pointage[#All],2,FALSE)*Z$15)</f>
        <v>0</v>
      </c>
      <c r="AA20" s="24"/>
      <c r="AB20" s="15" t="str">
        <f t="shared" si="47"/>
        <v/>
      </c>
      <c r="AC20" s="15">
        <f>IF(AB20="",0,VLOOKUP(AB20,Pointage[#All],2,FALSE)*AC$15)</f>
        <v>0</v>
      </c>
      <c r="AD20" s="24"/>
      <c r="AE20" s="15" t="str">
        <f t="shared" si="48"/>
        <v/>
      </c>
      <c r="AF20" s="15">
        <f>IF(AE20="",0,VLOOKUP(AE20,Pointage[#All],2,FALSE)*AF$15)</f>
        <v>0</v>
      </c>
      <c r="AG20" s="16">
        <f t="shared" si="49"/>
        <v>0</v>
      </c>
      <c r="AH20" s="20">
        <v>68.510000000000005</v>
      </c>
      <c r="AI20" s="15">
        <f t="shared" si="50"/>
        <v>1</v>
      </c>
      <c r="AJ20" s="15">
        <f>IF(AI20="",0,VLOOKUP(AI20,Pointage[#All],2,FALSE)*AJ$15)</f>
        <v>6</v>
      </c>
      <c r="AK20" s="24">
        <v>65.75</v>
      </c>
      <c r="AL20" s="15">
        <f t="shared" si="51"/>
        <v>3</v>
      </c>
      <c r="AM20" s="15">
        <f>IF(AL20="",0,VLOOKUP(AL20,Pointage[#All],2,FALSE)*AM$15)</f>
        <v>12</v>
      </c>
      <c r="AN20" s="24"/>
      <c r="AO20" s="15" t="str">
        <f t="shared" si="52"/>
        <v/>
      </c>
      <c r="AP20" s="15">
        <f>IF(AO20="",0,VLOOKUP(AO20,Pointage[#All],2,FALSE)*AP$15)</f>
        <v>0</v>
      </c>
      <c r="AQ20" s="24">
        <v>67.61</v>
      </c>
      <c r="AR20" s="15">
        <f t="shared" si="53"/>
        <v>3</v>
      </c>
      <c r="AS20" s="15">
        <f>IF(AR20="",0,VLOOKUP(AR20,Pointage[#All],2,FALSE)*AS$15)</f>
        <v>16</v>
      </c>
      <c r="AT20" s="16">
        <f t="shared" si="54"/>
        <v>28</v>
      </c>
      <c r="AU20" s="20"/>
      <c r="AV20" s="15" t="str">
        <f t="shared" si="55"/>
        <v/>
      </c>
      <c r="AW20" s="15">
        <f>IF(AV20="",0,VLOOKUP(AV20,Pointage[#All],2,FALSE)*AW$15)</f>
        <v>0</v>
      </c>
      <c r="AX20" s="24">
        <v>63.03</v>
      </c>
      <c r="AY20" s="15">
        <f t="shared" si="56"/>
        <v>5</v>
      </c>
      <c r="AZ20" s="15">
        <f>IF(AY20="",0,VLOOKUP(AY20,Pointage[#All],2,FALSE)*AZ$15)</f>
        <v>12</v>
      </c>
      <c r="BA20" s="24">
        <v>66.805999999999997</v>
      </c>
      <c r="BB20" s="15">
        <f t="shared" si="57"/>
        <v>1</v>
      </c>
      <c r="BC20" s="15">
        <f>IF(BB20="",0,VLOOKUP(BB20,Pointage[#All],2,FALSE)*BC$15)</f>
        <v>42</v>
      </c>
      <c r="BD20" s="24">
        <v>68.888999999999996</v>
      </c>
      <c r="BE20" s="15">
        <f t="shared" si="58"/>
        <v>3</v>
      </c>
      <c r="BF20" s="15">
        <f>IF(BE20="",0,VLOOKUP(BE20,Pointage[#All],2,FALSE)*BF$15)</f>
        <v>36</v>
      </c>
      <c r="BG20" s="16">
        <f t="shared" si="59"/>
        <v>90</v>
      </c>
      <c r="BH20" s="20"/>
      <c r="BI20" s="15" t="str">
        <f t="shared" si="60"/>
        <v/>
      </c>
      <c r="BJ20" s="15">
        <f>IF(BI20="",0,VLOOKUP(BI20,Pointage[#All],2,FALSE)*BJ$15)</f>
        <v>0</v>
      </c>
      <c r="BK20" s="24"/>
      <c r="BL20" s="15" t="str">
        <f t="shared" si="61"/>
        <v/>
      </c>
      <c r="BM20" s="15">
        <f>IF(BL20="",0,VLOOKUP(BL20,Pointage[#All],2,FALSE)*BM$15)</f>
        <v>0</v>
      </c>
      <c r="BN20" s="24"/>
      <c r="BO20" s="15" t="str">
        <f t="shared" si="62"/>
        <v/>
      </c>
      <c r="BP20" s="15">
        <f>IF(BO20="",0,VLOOKUP(BO20,Pointage[#All],2,FALSE)*BP$15)</f>
        <v>0</v>
      </c>
      <c r="BQ20" s="24"/>
      <c r="BR20" s="15" t="str">
        <f t="shared" si="63"/>
        <v/>
      </c>
      <c r="BS20" s="15">
        <f>IF(BR20="",0,VLOOKUP(BR20,Pointage[#All],2,FALSE)*BS$15)</f>
        <v>0</v>
      </c>
      <c r="BT20" s="16">
        <f t="shared" si="64"/>
        <v>0</v>
      </c>
      <c r="BU20" s="20"/>
      <c r="BV20" s="15" t="str">
        <f t="shared" si="65"/>
        <v/>
      </c>
      <c r="BW20" s="15">
        <f>IF(BV20="",0,VLOOKUP(BV20,Pointage[#All],2,FALSE)*BW$15)</f>
        <v>0</v>
      </c>
      <c r="BX20" s="24">
        <v>64.090999999999994</v>
      </c>
      <c r="BY20" s="15">
        <f t="shared" si="66"/>
        <v>2</v>
      </c>
      <c r="BZ20" s="15">
        <f>IF(BY20="",0,VLOOKUP(BY20,Pointage[#All],2,FALSE)*BZ$15)</f>
        <v>20</v>
      </c>
      <c r="CA20" s="24">
        <v>63.332999999999998</v>
      </c>
      <c r="CB20" s="15">
        <f t="shared" si="67"/>
        <v>4</v>
      </c>
      <c r="CC20" s="15">
        <f>IF(CB20="",0,VLOOKUP(CB20,Pointage[#All],2,FALSE)*CC$15)</f>
        <v>18</v>
      </c>
      <c r="CD20" s="24">
        <v>67.221999999999994</v>
      </c>
      <c r="CE20" s="15">
        <f t="shared" si="68"/>
        <v>6</v>
      </c>
      <c r="CF20" s="15">
        <f>IF(CE20="",0,VLOOKUP(CE20,Pointage[#All],2,FALSE)*CF$15)</f>
        <v>9</v>
      </c>
      <c r="CG20" s="16">
        <f t="shared" si="69"/>
        <v>58.75</v>
      </c>
      <c r="CH20" s="17">
        <f t="shared" si="70"/>
        <v>63.25</v>
      </c>
      <c r="CI20" s="65" t="s">
        <v>220</v>
      </c>
      <c r="CJ20" s="45">
        <f t="shared" si="71"/>
        <v>194.64599999999999</v>
      </c>
    </row>
    <row r="21" spans="1:88" x14ac:dyDescent="0.3">
      <c r="A21" s="20">
        <v>1456</v>
      </c>
      <c r="B21" s="19" t="s">
        <v>92</v>
      </c>
      <c r="C21" s="19" t="s">
        <v>93</v>
      </c>
      <c r="D21" s="15">
        <f t="shared" si="36"/>
        <v>131</v>
      </c>
      <c r="E21" s="15">
        <f t="shared" si="37"/>
        <v>5</v>
      </c>
      <c r="F21" s="15">
        <f t="shared" si="38"/>
        <v>5</v>
      </c>
      <c r="G21" s="15" t="str">
        <f t="shared" si="39"/>
        <v/>
      </c>
      <c r="H21" s="20"/>
      <c r="I21" s="15" t="str">
        <f t="shared" si="40"/>
        <v/>
      </c>
      <c r="J21" s="15">
        <f>IF(I21="",0,VLOOKUP(I21,Pointage[#All],2,FALSE)*J$15)</f>
        <v>0</v>
      </c>
      <c r="K21" s="24"/>
      <c r="L21" s="15" t="str">
        <f t="shared" si="41"/>
        <v/>
      </c>
      <c r="M21" s="15">
        <f>IF(L21="",0,VLOOKUP(L21,Pointage[#All],2,FALSE)*M$15)</f>
        <v>0</v>
      </c>
      <c r="N21" s="24"/>
      <c r="O21" s="15" t="str">
        <f t="shared" si="42"/>
        <v/>
      </c>
      <c r="P21" s="15">
        <f>IF(O21="",0,VLOOKUP(O21,Pointage[#All],2,FALSE)*P$15)</f>
        <v>0</v>
      </c>
      <c r="Q21" s="24"/>
      <c r="R21" s="15" t="str">
        <f t="shared" si="43"/>
        <v/>
      </c>
      <c r="S21" s="15">
        <f>IF(R21="",0,VLOOKUP(R21,Pointage[#All],2,FALSE)*S$15)</f>
        <v>0</v>
      </c>
      <c r="T21" s="16">
        <f t="shared" si="44"/>
        <v>0</v>
      </c>
      <c r="U21" s="20">
        <v>67.221999999999994</v>
      </c>
      <c r="V21" s="15">
        <f t="shared" si="45"/>
        <v>3</v>
      </c>
      <c r="W21" s="15">
        <f>IF(V21="",0,VLOOKUP(V21,Pointage[#All],2,FALSE)*W$15)</f>
        <v>16</v>
      </c>
      <c r="X21" s="24">
        <v>62.878999999999998</v>
      </c>
      <c r="Y21" s="15">
        <f t="shared" si="46"/>
        <v>3</v>
      </c>
      <c r="Z21" s="15">
        <f>IF(Y21="",0,VLOOKUP(Y21,Pointage[#All],2,FALSE)*Z$15)</f>
        <v>16</v>
      </c>
      <c r="AA21" s="24"/>
      <c r="AB21" s="15" t="str">
        <f t="shared" si="47"/>
        <v/>
      </c>
      <c r="AC21" s="15">
        <f>IF(AB21="",0,VLOOKUP(AB21,Pointage[#All],2,FALSE)*AC$15)</f>
        <v>0</v>
      </c>
      <c r="AD21" s="24"/>
      <c r="AE21" s="15" t="str">
        <f t="shared" si="48"/>
        <v/>
      </c>
      <c r="AF21" s="15">
        <f>IF(AE21="",0,VLOOKUP(AE21,Pointage[#All],2,FALSE)*AF$15)</f>
        <v>0</v>
      </c>
      <c r="AG21" s="16">
        <f t="shared" si="49"/>
        <v>32</v>
      </c>
      <c r="AH21" s="20"/>
      <c r="AI21" s="15" t="str">
        <f t="shared" si="50"/>
        <v/>
      </c>
      <c r="AJ21" s="15">
        <f>IF(AI21="",0,VLOOKUP(AI21,Pointage[#All],2,FALSE)*AJ$15)</f>
        <v>0</v>
      </c>
      <c r="AK21" s="24"/>
      <c r="AL21" s="15" t="str">
        <f t="shared" si="51"/>
        <v/>
      </c>
      <c r="AM21" s="15">
        <f>IF(AL21="",0,VLOOKUP(AL21,Pointage[#All],2,FALSE)*AM$15)</f>
        <v>0</v>
      </c>
      <c r="AN21" s="24"/>
      <c r="AO21" s="15" t="str">
        <f t="shared" si="52"/>
        <v/>
      </c>
      <c r="AP21" s="15">
        <f>IF(AO21="",0,VLOOKUP(AO21,Pointage[#All],2,FALSE)*AP$15)</f>
        <v>0</v>
      </c>
      <c r="AQ21" s="24"/>
      <c r="AR21" s="15" t="str">
        <f t="shared" si="53"/>
        <v/>
      </c>
      <c r="AS21" s="15">
        <f>IF(AR21="",0,VLOOKUP(AR21,Pointage[#All],2,FALSE)*AS$15)</f>
        <v>0</v>
      </c>
      <c r="AT21" s="16">
        <f t="shared" si="54"/>
        <v>0</v>
      </c>
      <c r="AU21" s="20"/>
      <c r="AV21" s="15" t="str">
        <f t="shared" si="55"/>
        <v/>
      </c>
      <c r="AW21" s="15">
        <f>IF(AV21="",0,VLOOKUP(AV21,Pointage[#All],2,FALSE)*AW$15)</f>
        <v>0</v>
      </c>
      <c r="AX21" s="24">
        <v>64.090999999999994</v>
      </c>
      <c r="AY21" s="15">
        <f t="shared" si="56"/>
        <v>3</v>
      </c>
      <c r="AZ21" s="15">
        <f>IF(AY21="",0,VLOOKUP(AY21,Pointage[#All],2,FALSE)*AZ$15)</f>
        <v>24</v>
      </c>
      <c r="BA21" s="24">
        <v>59.582999999999998</v>
      </c>
      <c r="BB21" s="15">
        <f t="shared" si="57"/>
        <v>7</v>
      </c>
      <c r="BC21" s="15">
        <f>IF(BB21="",0,VLOOKUP(BB21,Pointage[#All],2,FALSE)*BC$15)</f>
        <v>0</v>
      </c>
      <c r="BD21" s="24">
        <v>63.610999999999997</v>
      </c>
      <c r="BE21" s="15">
        <f t="shared" si="58"/>
        <v>7</v>
      </c>
      <c r="BF21" s="15">
        <f>IF(BE21="",0,VLOOKUP(BE21,Pointage[#All],2,FALSE)*BF$15)</f>
        <v>0</v>
      </c>
      <c r="BG21" s="16">
        <f t="shared" si="59"/>
        <v>24</v>
      </c>
      <c r="BH21" s="20"/>
      <c r="BI21" s="15" t="str">
        <f t="shared" si="60"/>
        <v/>
      </c>
      <c r="BJ21" s="15">
        <f>IF(BI21="",0,VLOOKUP(BI21,Pointage[#All],2,FALSE)*BJ$15)</f>
        <v>0</v>
      </c>
      <c r="BK21" s="24"/>
      <c r="BL21" s="15" t="str">
        <f t="shared" si="61"/>
        <v/>
      </c>
      <c r="BM21" s="15">
        <f>IF(BL21="",0,VLOOKUP(BL21,Pointage[#All],2,FALSE)*BM$15)</f>
        <v>0</v>
      </c>
      <c r="BN21" s="24"/>
      <c r="BO21" s="15" t="str">
        <f t="shared" si="62"/>
        <v/>
      </c>
      <c r="BP21" s="15">
        <f>IF(BO21="",0,VLOOKUP(BO21,Pointage[#All],2,FALSE)*BP$15)</f>
        <v>0</v>
      </c>
      <c r="BQ21" s="24"/>
      <c r="BR21" s="15" t="str">
        <f t="shared" si="63"/>
        <v/>
      </c>
      <c r="BS21" s="15">
        <f>IF(BR21="",0,VLOOKUP(BR21,Pointage[#All],2,FALSE)*BS$15)</f>
        <v>0</v>
      </c>
      <c r="BT21" s="16">
        <f t="shared" si="64"/>
        <v>0</v>
      </c>
      <c r="BU21" s="20"/>
      <c r="BV21" s="15" t="str">
        <f t="shared" si="65"/>
        <v/>
      </c>
      <c r="BW21" s="15">
        <f>IF(BV21="",0,VLOOKUP(BV21,Pointage[#All],2,FALSE)*BW$15)</f>
        <v>0</v>
      </c>
      <c r="BX21" s="24"/>
      <c r="BY21" s="15" t="str">
        <f t="shared" si="66"/>
        <v/>
      </c>
      <c r="BZ21" s="15">
        <f>IF(BY21="",0,VLOOKUP(BY21,Pointage[#All],2,FALSE)*BZ$15)</f>
        <v>0</v>
      </c>
      <c r="CA21" s="24">
        <v>63.055999999999997</v>
      </c>
      <c r="CB21" s="15">
        <f t="shared" si="67"/>
        <v>6</v>
      </c>
      <c r="CC21" s="15">
        <f>IF(CB21="",0,VLOOKUP(CB21,Pointage[#All],2,FALSE)*CC$15)</f>
        <v>6</v>
      </c>
      <c r="CD21" s="24">
        <v>70</v>
      </c>
      <c r="CE21" s="15">
        <f t="shared" si="68"/>
        <v>1</v>
      </c>
      <c r="CF21" s="15">
        <f>IF(CE21="",0,VLOOKUP(CE21,Pointage[#All],2,FALSE)*CF$15)</f>
        <v>54</v>
      </c>
      <c r="CG21" s="16">
        <f t="shared" si="69"/>
        <v>75</v>
      </c>
      <c r="CH21" s="17">
        <f t="shared" si="70"/>
        <v>67.5</v>
      </c>
      <c r="CI21" s="25"/>
      <c r="CJ21" s="45">
        <f t="shared" si="71"/>
        <v>133.05599999999998</v>
      </c>
    </row>
    <row r="22" spans="1:88" x14ac:dyDescent="0.3">
      <c r="A22" s="20"/>
      <c r="B22" s="19" t="s">
        <v>46</v>
      </c>
      <c r="C22" s="19" t="s">
        <v>178</v>
      </c>
      <c r="D22" s="15">
        <f t="shared" si="36"/>
        <v>115</v>
      </c>
      <c r="E22" s="15">
        <f t="shared" si="37"/>
        <v>6</v>
      </c>
      <c r="F22" s="15">
        <f t="shared" si="38"/>
        <v>8</v>
      </c>
      <c r="G22" s="15" t="str">
        <f t="shared" si="39"/>
        <v/>
      </c>
      <c r="H22" s="20">
        <v>63.704000000000001</v>
      </c>
      <c r="I22" s="15">
        <f t="shared" si="40"/>
        <v>3</v>
      </c>
      <c r="J22" s="15">
        <f>IF(I22="",0,VLOOKUP(I22,Pointage[#All],2,FALSE)*J$15)</f>
        <v>16</v>
      </c>
      <c r="K22" s="24">
        <v>62.121000000000002</v>
      </c>
      <c r="L22" s="15">
        <f t="shared" si="41"/>
        <v>4</v>
      </c>
      <c r="M22" s="15">
        <f>IF(L22="",0,VLOOKUP(L22,Pointage[#All],2,FALSE)*M$15)</f>
        <v>12</v>
      </c>
      <c r="N22" s="24"/>
      <c r="O22" s="15" t="str">
        <f t="shared" si="42"/>
        <v/>
      </c>
      <c r="P22" s="15">
        <f>IF(O22="",0,VLOOKUP(O22,Pointage[#All],2,FALSE)*P$15)</f>
        <v>0</v>
      </c>
      <c r="Q22" s="24">
        <v>64.832999999999998</v>
      </c>
      <c r="R22" s="15">
        <f t="shared" si="43"/>
        <v>4</v>
      </c>
      <c r="S22" s="15">
        <f>IF(R22="",0,VLOOKUP(R22,Pointage[#All],2,FALSE)*S$15)</f>
        <v>15</v>
      </c>
      <c r="T22" s="16">
        <f t="shared" si="44"/>
        <v>43</v>
      </c>
      <c r="U22" s="20">
        <v>67.221999999999994</v>
      </c>
      <c r="V22" s="15">
        <f t="shared" si="45"/>
        <v>3</v>
      </c>
      <c r="W22" s="15">
        <f>IF(V22="",0,VLOOKUP(V22,Pointage[#All],2,FALSE)*W$15)</f>
        <v>16</v>
      </c>
      <c r="X22" s="24">
        <v>0</v>
      </c>
      <c r="Y22" s="15" t="str">
        <f t="shared" si="46"/>
        <v/>
      </c>
      <c r="Z22" s="15">
        <f>IF(Y22="",0,VLOOKUP(Y22,Pointage[#All],2,FALSE)*Z$15)</f>
        <v>0</v>
      </c>
      <c r="AA22" s="24"/>
      <c r="AB22" s="15" t="str">
        <f t="shared" si="47"/>
        <v/>
      </c>
      <c r="AC22" s="15">
        <f>IF(AB22="",0,VLOOKUP(AB22,Pointage[#All],2,FALSE)*AC$15)</f>
        <v>0</v>
      </c>
      <c r="AD22" s="24"/>
      <c r="AE22" s="15" t="str">
        <f t="shared" si="48"/>
        <v/>
      </c>
      <c r="AF22" s="15">
        <f>IF(AE22="",0,VLOOKUP(AE22,Pointage[#All],2,FALSE)*AF$15)</f>
        <v>0</v>
      </c>
      <c r="AG22" s="16">
        <f t="shared" si="49"/>
        <v>16</v>
      </c>
      <c r="AH22" s="20"/>
      <c r="AI22" s="15" t="str">
        <f t="shared" si="50"/>
        <v/>
      </c>
      <c r="AJ22" s="15">
        <f>IF(AI22="",0,VLOOKUP(AI22,Pointage[#All],2,FALSE)*AJ$15)</f>
        <v>0</v>
      </c>
      <c r="AK22" s="24"/>
      <c r="AL22" s="15" t="str">
        <f t="shared" si="51"/>
        <v/>
      </c>
      <c r="AM22" s="15">
        <f>IF(AL22="",0,VLOOKUP(AL22,Pointage[#All],2,FALSE)*AM$15)</f>
        <v>0</v>
      </c>
      <c r="AN22" s="24"/>
      <c r="AO22" s="15" t="str">
        <f t="shared" si="52"/>
        <v/>
      </c>
      <c r="AP22" s="15">
        <f>IF(AO22="",0,VLOOKUP(AO22,Pointage[#All],2,FALSE)*AP$15)</f>
        <v>0</v>
      </c>
      <c r="AQ22" s="24"/>
      <c r="AR22" s="15" t="str">
        <f t="shared" si="53"/>
        <v/>
      </c>
      <c r="AS22" s="15">
        <f>IF(AR22="",0,VLOOKUP(AR22,Pointage[#All],2,FALSE)*AS$15)</f>
        <v>0</v>
      </c>
      <c r="AT22" s="16">
        <f t="shared" si="54"/>
        <v>0</v>
      </c>
      <c r="AU22" s="20"/>
      <c r="AV22" s="15" t="str">
        <f t="shared" si="55"/>
        <v/>
      </c>
      <c r="AW22" s="15">
        <f>IF(AV22="",0,VLOOKUP(AV22,Pointage[#All],2,FALSE)*AW$15)</f>
        <v>0</v>
      </c>
      <c r="AX22" s="24">
        <v>64.090999999999994</v>
      </c>
      <c r="AY22" s="15">
        <f t="shared" si="56"/>
        <v>3</v>
      </c>
      <c r="AZ22" s="15">
        <f>IF(AY22="",0,VLOOKUP(AY22,Pointage[#All],2,FALSE)*AZ$15)</f>
        <v>24</v>
      </c>
      <c r="BA22" s="24">
        <v>62.5</v>
      </c>
      <c r="BB22" s="15">
        <f t="shared" si="57"/>
        <v>5</v>
      </c>
      <c r="BC22" s="15">
        <f>IF(BB22="",0,VLOOKUP(BB22,Pointage[#All],2,FALSE)*BC$15)</f>
        <v>14</v>
      </c>
      <c r="BD22" s="24">
        <v>67.638999999999996</v>
      </c>
      <c r="BE22" s="15">
        <f t="shared" si="58"/>
        <v>5</v>
      </c>
      <c r="BF22" s="15">
        <f>IF(BE22="",0,VLOOKUP(BE22,Pointage[#All],2,FALSE)*BF$15)</f>
        <v>18</v>
      </c>
      <c r="BG22" s="16">
        <f t="shared" si="59"/>
        <v>56</v>
      </c>
      <c r="BH22" s="20"/>
      <c r="BI22" s="15" t="str">
        <f t="shared" si="60"/>
        <v/>
      </c>
      <c r="BJ22" s="15">
        <f>IF(BI22="",0,VLOOKUP(BI22,Pointage[#All],2,FALSE)*BJ$15)</f>
        <v>0</v>
      </c>
      <c r="BK22" s="24"/>
      <c r="BL22" s="15" t="str">
        <f t="shared" si="61"/>
        <v/>
      </c>
      <c r="BM22" s="15">
        <f>IF(BL22="",0,VLOOKUP(BL22,Pointage[#All],2,FALSE)*BM$15)</f>
        <v>0</v>
      </c>
      <c r="BN22" s="24"/>
      <c r="BO22" s="15" t="str">
        <f t="shared" si="62"/>
        <v/>
      </c>
      <c r="BP22" s="15">
        <f>IF(BO22="",0,VLOOKUP(BO22,Pointage[#All],2,FALSE)*BP$15)</f>
        <v>0</v>
      </c>
      <c r="BQ22" s="24"/>
      <c r="BR22" s="15" t="str">
        <f t="shared" si="63"/>
        <v/>
      </c>
      <c r="BS22" s="15">
        <f>IF(BR22="",0,VLOOKUP(BR22,Pointage[#All],2,FALSE)*BS$15)</f>
        <v>0</v>
      </c>
      <c r="BT22" s="16">
        <f t="shared" si="64"/>
        <v>0</v>
      </c>
      <c r="BU22" s="20"/>
      <c r="BV22" s="15" t="str">
        <f t="shared" si="65"/>
        <v/>
      </c>
      <c r="BW22" s="15">
        <f>IF(BV22="",0,VLOOKUP(BV22,Pointage[#All],2,FALSE)*BW$15)</f>
        <v>0</v>
      </c>
      <c r="BX22" s="24"/>
      <c r="BY22" s="15" t="str">
        <f t="shared" si="66"/>
        <v/>
      </c>
      <c r="BZ22" s="15">
        <f>IF(BY22="",0,VLOOKUP(BY22,Pointage[#All],2,FALSE)*BZ$15)</f>
        <v>0</v>
      </c>
      <c r="CA22" s="24"/>
      <c r="CB22" s="15" t="str">
        <f t="shared" si="67"/>
        <v/>
      </c>
      <c r="CC22" s="15">
        <f>IF(CB22="",0,VLOOKUP(CB22,Pointage[#All],2,FALSE)*CC$15)</f>
        <v>0</v>
      </c>
      <c r="CD22" s="24"/>
      <c r="CE22" s="15" t="str">
        <f t="shared" si="68"/>
        <v/>
      </c>
      <c r="CF22" s="15">
        <f>IF(CE22="",0,VLOOKUP(CE22,Pointage[#All],2,FALSE)*CF$15)</f>
        <v>0</v>
      </c>
      <c r="CG22" s="16">
        <f t="shared" si="69"/>
        <v>0</v>
      </c>
      <c r="CH22" s="17">
        <f t="shared" si="70"/>
        <v>33</v>
      </c>
      <c r="CI22" s="46"/>
      <c r="CJ22" s="45">
        <f t="shared" si="71"/>
        <v>0</v>
      </c>
    </row>
    <row r="23" spans="1:88" x14ac:dyDescent="0.3">
      <c r="A23" s="20">
        <v>1471</v>
      </c>
      <c r="B23" s="19" t="s">
        <v>213</v>
      </c>
      <c r="C23" s="19" t="s">
        <v>214</v>
      </c>
      <c r="D23" s="15">
        <f t="shared" si="36"/>
        <v>37.5</v>
      </c>
      <c r="E23" s="15">
        <f t="shared" si="37"/>
        <v>7</v>
      </c>
      <c r="F23" s="15" t="str">
        <f t="shared" si="38"/>
        <v/>
      </c>
      <c r="G23" s="15" t="str">
        <f t="shared" si="39"/>
        <v/>
      </c>
      <c r="H23" s="20"/>
      <c r="I23" s="15" t="str">
        <f t="shared" si="40"/>
        <v/>
      </c>
      <c r="J23" s="15">
        <f>IF(I23="",0,VLOOKUP(I23,Pointage[#All],2,FALSE)*J$15)</f>
        <v>0</v>
      </c>
      <c r="K23" s="24"/>
      <c r="L23" s="15" t="str">
        <f t="shared" si="41"/>
        <v/>
      </c>
      <c r="M23" s="15">
        <f>IF(L23="",0,VLOOKUP(L23,Pointage[#All],2,FALSE)*M$15)</f>
        <v>0</v>
      </c>
      <c r="N23" s="24"/>
      <c r="O23" s="15" t="str">
        <f t="shared" si="42"/>
        <v/>
      </c>
      <c r="P23" s="15">
        <f>IF(O23="",0,VLOOKUP(O23,Pointage[#All],2,FALSE)*P$15)</f>
        <v>0</v>
      </c>
      <c r="Q23" s="24"/>
      <c r="R23" s="15" t="str">
        <f t="shared" si="43"/>
        <v/>
      </c>
      <c r="S23" s="15">
        <f>IF(R23="",0,VLOOKUP(R23,Pointage[#All],2,FALSE)*S$15)</f>
        <v>0</v>
      </c>
      <c r="T23" s="16">
        <f t="shared" si="44"/>
        <v>0</v>
      </c>
      <c r="U23" s="20"/>
      <c r="V23" s="15" t="str">
        <f t="shared" si="45"/>
        <v/>
      </c>
      <c r="W23" s="15">
        <f>IF(V23="",0,VLOOKUP(V23,Pointage[#All],2,FALSE)*W$15)</f>
        <v>0</v>
      </c>
      <c r="X23" s="24"/>
      <c r="Y23" s="15" t="str">
        <f t="shared" si="46"/>
        <v/>
      </c>
      <c r="Z23" s="15">
        <f>IF(Y23="",0,VLOOKUP(Y23,Pointage[#All],2,FALSE)*Z$15)</f>
        <v>0</v>
      </c>
      <c r="AA23" s="24"/>
      <c r="AB23" s="15" t="str">
        <f t="shared" si="47"/>
        <v/>
      </c>
      <c r="AC23" s="15">
        <f>IF(AB23="",0,VLOOKUP(AB23,Pointage[#All],2,FALSE)*AC$15)</f>
        <v>0</v>
      </c>
      <c r="AD23" s="24"/>
      <c r="AE23" s="15" t="str">
        <f t="shared" si="48"/>
        <v/>
      </c>
      <c r="AF23" s="15">
        <f>IF(AE23="",0,VLOOKUP(AE23,Pointage[#All],2,FALSE)*AF$15)</f>
        <v>0</v>
      </c>
      <c r="AG23" s="16">
        <f t="shared" si="49"/>
        <v>0</v>
      </c>
      <c r="AH23" s="20"/>
      <c r="AI23" s="15" t="str">
        <f t="shared" si="50"/>
        <v/>
      </c>
      <c r="AJ23" s="15">
        <f>IF(AI23="",0,VLOOKUP(AI23,Pointage[#All],2,FALSE)*AJ$15)</f>
        <v>0</v>
      </c>
      <c r="AK23" s="24"/>
      <c r="AL23" s="15" t="str">
        <f t="shared" si="51"/>
        <v/>
      </c>
      <c r="AM23" s="15">
        <f>IF(AL23="",0,VLOOKUP(AL23,Pointage[#All],2,FALSE)*AM$15)</f>
        <v>0</v>
      </c>
      <c r="AN23" s="24"/>
      <c r="AO23" s="15" t="str">
        <f t="shared" si="52"/>
        <v/>
      </c>
      <c r="AP23" s="15">
        <f>IF(AO23="",0,VLOOKUP(AO23,Pointage[#All],2,FALSE)*AP$15)</f>
        <v>0</v>
      </c>
      <c r="AQ23" s="24"/>
      <c r="AR23" s="15" t="str">
        <f t="shared" si="53"/>
        <v/>
      </c>
      <c r="AS23" s="15">
        <f>IF(AR23="",0,VLOOKUP(AR23,Pointage[#All],2,FALSE)*AS$15)</f>
        <v>0</v>
      </c>
      <c r="AT23" s="16">
        <f t="shared" si="54"/>
        <v>0</v>
      </c>
      <c r="AU23" s="20"/>
      <c r="AV23" s="15" t="str">
        <f t="shared" si="55"/>
        <v/>
      </c>
      <c r="AW23" s="15">
        <f>IF(AV23="",0,VLOOKUP(AV23,Pointage[#All],2,FALSE)*AW$15)</f>
        <v>0</v>
      </c>
      <c r="AX23" s="24"/>
      <c r="AY23" s="15" t="str">
        <f t="shared" si="56"/>
        <v/>
      </c>
      <c r="AZ23" s="15">
        <f>IF(AY23="",0,VLOOKUP(AY23,Pointage[#All],2,FALSE)*AZ$15)</f>
        <v>0</v>
      </c>
      <c r="BA23" s="24"/>
      <c r="BB23" s="15" t="str">
        <f t="shared" si="57"/>
        <v/>
      </c>
      <c r="BC23" s="15">
        <f>IF(BB23="",0,VLOOKUP(BB23,Pointage[#All],2,FALSE)*BC$15)</f>
        <v>0</v>
      </c>
      <c r="BD23" s="24"/>
      <c r="BE23" s="15" t="str">
        <f t="shared" si="58"/>
        <v/>
      </c>
      <c r="BF23" s="15">
        <f>IF(BE23="",0,VLOOKUP(BE23,Pointage[#All],2,FALSE)*BF$15)</f>
        <v>0</v>
      </c>
      <c r="BG23" s="16">
        <f t="shared" si="59"/>
        <v>0</v>
      </c>
      <c r="BH23" s="20"/>
      <c r="BI23" s="15" t="str">
        <f t="shared" si="60"/>
        <v/>
      </c>
      <c r="BJ23" s="15">
        <f>IF(BI23="",0,VLOOKUP(BI23,Pointage[#All],2,FALSE)*BJ$15)</f>
        <v>0</v>
      </c>
      <c r="BK23" s="24"/>
      <c r="BL23" s="15" t="str">
        <f t="shared" si="61"/>
        <v/>
      </c>
      <c r="BM23" s="15">
        <f>IF(BL23="",0,VLOOKUP(BL23,Pointage[#All],2,FALSE)*BM$15)</f>
        <v>0</v>
      </c>
      <c r="BN23" s="24"/>
      <c r="BO23" s="15" t="str">
        <f t="shared" si="62"/>
        <v/>
      </c>
      <c r="BP23" s="15">
        <f>IF(BO23="",0,VLOOKUP(BO23,Pointage[#All],2,FALSE)*BP$15)</f>
        <v>0</v>
      </c>
      <c r="BQ23" s="24"/>
      <c r="BR23" s="15" t="str">
        <f t="shared" si="63"/>
        <v/>
      </c>
      <c r="BS23" s="15">
        <f>IF(BR23="",0,VLOOKUP(BR23,Pointage[#All],2,FALSE)*BS$15)</f>
        <v>0</v>
      </c>
      <c r="BT23" s="16">
        <f t="shared" si="64"/>
        <v>0</v>
      </c>
      <c r="BU23" s="20"/>
      <c r="BV23" s="15" t="str">
        <f t="shared" si="65"/>
        <v/>
      </c>
      <c r="BW23" s="15">
        <f>IF(BV23="",0,VLOOKUP(BV23,Pointage[#All],2,FALSE)*BW$15)</f>
        <v>0</v>
      </c>
      <c r="BX23" s="24"/>
      <c r="BY23" s="15" t="str">
        <f t="shared" si="66"/>
        <v/>
      </c>
      <c r="BZ23" s="15">
        <f>IF(BY23="",0,VLOOKUP(BY23,Pointage[#All],2,FALSE)*BZ$15)</f>
        <v>0</v>
      </c>
      <c r="CA23" s="24">
        <v>64.721999999999994</v>
      </c>
      <c r="CB23" s="15">
        <f t="shared" si="67"/>
        <v>2</v>
      </c>
      <c r="CC23" s="15">
        <f>IF(CB23="",0,VLOOKUP(CB23,Pointage[#All],2,FALSE)*CC$15)</f>
        <v>30</v>
      </c>
      <c r="CD23" s="24"/>
      <c r="CE23" s="15" t="str">
        <f t="shared" si="68"/>
        <v/>
      </c>
      <c r="CF23" s="15">
        <f>IF(CE23="",0,VLOOKUP(CE23,Pointage[#All],2,FALSE)*CF$15)</f>
        <v>0</v>
      </c>
      <c r="CG23" s="16">
        <f t="shared" si="69"/>
        <v>37.5</v>
      </c>
      <c r="CH23" s="17">
        <f t="shared" si="70"/>
        <v>0</v>
      </c>
      <c r="CI23" s="25"/>
      <c r="CJ23" s="45">
        <f t="shared" si="71"/>
        <v>64.721999999999994</v>
      </c>
    </row>
    <row r="24" spans="1:88" x14ac:dyDescent="0.3">
      <c r="A24" s="20"/>
      <c r="B24" s="19" t="s">
        <v>172</v>
      </c>
      <c r="C24" s="19" t="s">
        <v>173</v>
      </c>
      <c r="D24" s="15">
        <f t="shared" si="36"/>
        <v>21</v>
      </c>
      <c r="E24" s="15">
        <f t="shared" si="37"/>
        <v>8</v>
      </c>
      <c r="F24" s="15" t="str">
        <f t="shared" si="38"/>
        <v/>
      </c>
      <c r="G24" s="15" t="str">
        <f t="shared" si="39"/>
        <v/>
      </c>
      <c r="H24" s="20"/>
      <c r="I24" s="15" t="str">
        <f t="shared" si="40"/>
        <v/>
      </c>
      <c r="J24" s="15">
        <f>IF(I24="",0,VLOOKUP(I24,Pointage[#All],2,FALSE)*J$15)</f>
        <v>0</v>
      </c>
      <c r="K24" s="24"/>
      <c r="L24" s="15" t="str">
        <f t="shared" si="41"/>
        <v/>
      </c>
      <c r="M24" s="15">
        <f>IF(L24="",0,VLOOKUP(L24,Pointage[#All],2,FALSE)*M$15)</f>
        <v>0</v>
      </c>
      <c r="N24" s="24"/>
      <c r="O24" s="15" t="str">
        <f t="shared" si="42"/>
        <v/>
      </c>
      <c r="P24" s="15">
        <f>IF(O24="",0,VLOOKUP(O24,Pointage[#All],2,FALSE)*P$15)</f>
        <v>0</v>
      </c>
      <c r="Q24" s="24"/>
      <c r="R24" s="15" t="str">
        <f t="shared" si="43"/>
        <v/>
      </c>
      <c r="S24" s="15">
        <f>IF(R24="",0,VLOOKUP(R24,Pointage[#All],2,FALSE)*S$15)</f>
        <v>0</v>
      </c>
      <c r="T24" s="16">
        <f t="shared" si="44"/>
        <v>0</v>
      </c>
      <c r="U24" s="20"/>
      <c r="V24" s="15" t="str">
        <f t="shared" si="45"/>
        <v/>
      </c>
      <c r="W24" s="15">
        <f>IF(V24="",0,VLOOKUP(V24,Pointage[#All],2,FALSE)*W$15)</f>
        <v>0</v>
      </c>
      <c r="X24" s="24"/>
      <c r="Y24" s="15" t="str">
        <f t="shared" si="46"/>
        <v/>
      </c>
      <c r="Z24" s="15">
        <f>IF(Y24="",0,VLOOKUP(Y24,Pointage[#All],2,FALSE)*Z$15)</f>
        <v>0</v>
      </c>
      <c r="AA24" s="24"/>
      <c r="AB24" s="15" t="str">
        <f t="shared" si="47"/>
        <v/>
      </c>
      <c r="AC24" s="15">
        <f>IF(AB24="",0,VLOOKUP(AB24,Pointage[#All],2,FALSE)*AC$15)</f>
        <v>0</v>
      </c>
      <c r="AD24" s="24"/>
      <c r="AE24" s="15" t="str">
        <f t="shared" si="48"/>
        <v/>
      </c>
      <c r="AF24" s="15">
        <f>IF(AE24="",0,VLOOKUP(AE24,Pointage[#All],2,FALSE)*AF$15)</f>
        <v>0</v>
      </c>
      <c r="AG24" s="16">
        <f t="shared" si="49"/>
        <v>0</v>
      </c>
      <c r="AH24" s="20"/>
      <c r="AI24" s="15" t="str">
        <f t="shared" si="50"/>
        <v/>
      </c>
      <c r="AJ24" s="15">
        <f>IF(AI24="",0,VLOOKUP(AI24,Pointage[#All],2,FALSE)*AJ$15)</f>
        <v>0</v>
      </c>
      <c r="AK24" s="24"/>
      <c r="AL24" s="15" t="str">
        <f t="shared" si="51"/>
        <v/>
      </c>
      <c r="AM24" s="15">
        <f>IF(AL24="",0,VLOOKUP(AL24,Pointage[#All],2,FALSE)*AM$15)</f>
        <v>0</v>
      </c>
      <c r="AN24" s="24"/>
      <c r="AO24" s="15" t="str">
        <f t="shared" si="52"/>
        <v/>
      </c>
      <c r="AP24" s="15">
        <f>IF(AO24="",0,VLOOKUP(AO24,Pointage[#All],2,FALSE)*AP$15)</f>
        <v>0</v>
      </c>
      <c r="AQ24" s="24"/>
      <c r="AR24" s="15" t="str">
        <f t="shared" si="53"/>
        <v/>
      </c>
      <c r="AS24" s="15">
        <f>IF(AR24="",0,VLOOKUP(AR24,Pointage[#All],2,FALSE)*AS$15)</f>
        <v>0</v>
      </c>
      <c r="AT24" s="16">
        <f t="shared" si="54"/>
        <v>0</v>
      </c>
      <c r="AU24" s="20"/>
      <c r="AV24" s="15" t="str">
        <f t="shared" si="55"/>
        <v/>
      </c>
      <c r="AW24" s="15">
        <f>IF(AV24="",0,VLOOKUP(AV24,Pointage[#All],2,FALSE)*AW$15)</f>
        <v>0</v>
      </c>
      <c r="AX24" s="24"/>
      <c r="AY24" s="15" t="str">
        <f t="shared" si="56"/>
        <v/>
      </c>
      <c r="AZ24" s="15">
        <f>IF(AY24="",0,VLOOKUP(AY24,Pointage[#All],2,FALSE)*AZ$15)</f>
        <v>0</v>
      </c>
      <c r="BA24" s="24">
        <v>62.639000000000003</v>
      </c>
      <c r="BB24" s="15">
        <f t="shared" si="57"/>
        <v>4</v>
      </c>
      <c r="BC24" s="15">
        <f>IF(BB24="",0,VLOOKUP(BB24,Pointage[#All],2,FALSE)*BC$15)</f>
        <v>21</v>
      </c>
      <c r="BD24" s="24"/>
      <c r="BE24" s="15" t="str">
        <f t="shared" si="58"/>
        <v/>
      </c>
      <c r="BF24" s="15">
        <f>IF(BE24="",0,VLOOKUP(BE24,Pointage[#All],2,FALSE)*BF$15)</f>
        <v>0</v>
      </c>
      <c r="BG24" s="16">
        <f t="shared" si="59"/>
        <v>21</v>
      </c>
      <c r="BH24" s="20"/>
      <c r="BI24" s="15" t="str">
        <f t="shared" si="60"/>
        <v/>
      </c>
      <c r="BJ24" s="15">
        <f>IF(BI24="",0,VLOOKUP(BI24,Pointage[#All],2,FALSE)*BJ$15)</f>
        <v>0</v>
      </c>
      <c r="BK24" s="24"/>
      <c r="BL24" s="15" t="str">
        <f t="shared" si="61"/>
        <v/>
      </c>
      <c r="BM24" s="15">
        <f>IF(BL24="",0,VLOOKUP(BL24,Pointage[#All],2,FALSE)*BM$15)</f>
        <v>0</v>
      </c>
      <c r="BN24" s="24"/>
      <c r="BO24" s="15" t="str">
        <f t="shared" si="62"/>
        <v/>
      </c>
      <c r="BP24" s="15">
        <f>IF(BO24="",0,VLOOKUP(BO24,Pointage[#All],2,FALSE)*BP$15)</f>
        <v>0</v>
      </c>
      <c r="BQ24" s="24"/>
      <c r="BR24" s="15" t="str">
        <f t="shared" si="63"/>
        <v/>
      </c>
      <c r="BS24" s="15">
        <f>IF(BR24="",0,VLOOKUP(BR24,Pointage[#All],2,FALSE)*BS$15)</f>
        <v>0</v>
      </c>
      <c r="BT24" s="16">
        <f t="shared" si="64"/>
        <v>0</v>
      </c>
      <c r="BU24" s="20"/>
      <c r="BV24" s="15" t="str">
        <f t="shared" si="65"/>
        <v/>
      </c>
      <c r="BW24" s="15">
        <f>IF(BV24="",0,VLOOKUP(BV24,Pointage[#All],2,FALSE)*BW$15)</f>
        <v>0</v>
      </c>
      <c r="BX24" s="24"/>
      <c r="BY24" s="15" t="str">
        <f t="shared" si="66"/>
        <v/>
      </c>
      <c r="BZ24" s="15">
        <f>IF(BY24="",0,VLOOKUP(BY24,Pointage[#All],2,FALSE)*BZ$15)</f>
        <v>0</v>
      </c>
      <c r="CA24" s="24"/>
      <c r="CB24" s="15" t="str">
        <f t="shared" si="67"/>
        <v/>
      </c>
      <c r="CC24" s="15">
        <f>IF(CB24="",0,VLOOKUP(CB24,Pointage[#All],2,FALSE)*CC$15)</f>
        <v>0</v>
      </c>
      <c r="CD24" s="24"/>
      <c r="CE24" s="15" t="str">
        <f t="shared" si="68"/>
        <v/>
      </c>
      <c r="CF24" s="15">
        <f>IF(CE24="",0,VLOOKUP(CE24,Pointage[#All],2,FALSE)*CF$15)</f>
        <v>0</v>
      </c>
      <c r="CG24" s="16">
        <f t="shared" si="69"/>
        <v>0</v>
      </c>
      <c r="CH24" s="17">
        <f t="shared" si="70"/>
        <v>0</v>
      </c>
      <c r="CI24" s="25"/>
      <c r="CJ24" s="45">
        <f t="shared" si="71"/>
        <v>0</v>
      </c>
    </row>
    <row r="25" spans="1:88" x14ac:dyDescent="0.3">
      <c r="A25" s="20">
        <v>1472</v>
      </c>
      <c r="B25" s="19" t="s">
        <v>198</v>
      </c>
      <c r="C25" s="19" t="s">
        <v>199</v>
      </c>
      <c r="D25" s="15">
        <f t="shared" si="36"/>
        <v>0</v>
      </c>
      <c r="E25" s="15" t="str">
        <f t="shared" si="37"/>
        <v/>
      </c>
      <c r="F25" s="15" t="str">
        <f t="shared" si="38"/>
        <v/>
      </c>
      <c r="G25" s="15" t="str">
        <f t="shared" si="39"/>
        <v/>
      </c>
      <c r="H25" s="20"/>
      <c r="I25" s="15" t="str">
        <f t="shared" si="40"/>
        <v/>
      </c>
      <c r="J25" s="15">
        <f>IF(I25="",0,VLOOKUP(I25,Pointage[#All],2,FALSE)*J$15)</f>
        <v>0</v>
      </c>
      <c r="K25" s="24"/>
      <c r="L25" s="15" t="str">
        <f t="shared" si="41"/>
        <v/>
      </c>
      <c r="M25" s="15">
        <f>IF(L25="",0,VLOOKUP(L25,Pointage[#All],2,FALSE)*M$15)</f>
        <v>0</v>
      </c>
      <c r="N25" s="24"/>
      <c r="O25" s="15" t="str">
        <f t="shared" si="42"/>
        <v/>
      </c>
      <c r="P25" s="15">
        <f>IF(O25="",0,VLOOKUP(O25,Pointage[#All],2,FALSE)*P$15)</f>
        <v>0</v>
      </c>
      <c r="Q25" s="24"/>
      <c r="R25" s="15" t="str">
        <f t="shared" si="43"/>
        <v/>
      </c>
      <c r="S25" s="15">
        <f>IF(R25="",0,VLOOKUP(R25,Pointage[#All],2,FALSE)*S$15)</f>
        <v>0</v>
      </c>
      <c r="T25" s="16">
        <f t="shared" si="44"/>
        <v>0</v>
      </c>
      <c r="U25" s="20"/>
      <c r="V25" s="15" t="str">
        <f t="shared" si="45"/>
        <v/>
      </c>
      <c r="W25" s="15">
        <f>IF(V25="",0,VLOOKUP(V25,Pointage[#All],2,FALSE)*W$15)</f>
        <v>0</v>
      </c>
      <c r="X25" s="24"/>
      <c r="Y25" s="15" t="str">
        <f t="shared" si="46"/>
        <v/>
      </c>
      <c r="Z25" s="15">
        <f>IF(Y25="",0,VLOOKUP(Y25,Pointage[#All],2,FALSE)*Z$15)</f>
        <v>0</v>
      </c>
      <c r="AA25" s="24"/>
      <c r="AB25" s="15" t="str">
        <f t="shared" si="47"/>
        <v/>
      </c>
      <c r="AC25" s="15">
        <f>IF(AB25="",0,VLOOKUP(AB25,Pointage[#All],2,FALSE)*AC$15)</f>
        <v>0</v>
      </c>
      <c r="AD25" s="24"/>
      <c r="AE25" s="15" t="str">
        <f t="shared" si="48"/>
        <v/>
      </c>
      <c r="AF25" s="15">
        <f>IF(AE25="",0,VLOOKUP(AE25,Pointage[#All],2,FALSE)*AF$15)</f>
        <v>0</v>
      </c>
      <c r="AG25" s="16">
        <f t="shared" si="49"/>
        <v>0</v>
      </c>
      <c r="AH25" s="20"/>
      <c r="AI25" s="15" t="str">
        <f t="shared" si="50"/>
        <v/>
      </c>
      <c r="AJ25" s="15">
        <f>IF(AI25="",0,VLOOKUP(AI25,Pointage[#All],2,FALSE)*AJ$15)</f>
        <v>0</v>
      </c>
      <c r="AK25" s="24"/>
      <c r="AL25" s="15" t="str">
        <f t="shared" si="51"/>
        <v/>
      </c>
      <c r="AM25" s="15">
        <f>IF(AL25="",0,VLOOKUP(AL25,Pointage[#All],2,FALSE)*AM$15)</f>
        <v>0</v>
      </c>
      <c r="AN25" s="24"/>
      <c r="AO25" s="15" t="str">
        <f t="shared" si="52"/>
        <v/>
      </c>
      <c r="AP25" s="15">
        <f>IF(AO25="",0,VLOOKUP(AO25,Pointage[#All],2,FALSE)*AP$15)</f>
        <v>0</v>
      </c>
      <c r="AQ25" s="24"/>
      <c r="AR25" s="15" t="str">
        <f t="shared" si="53"/>
        <v/>
      </c>
      <c r="AS25" s="15">
        <f>IF(AR25="",0,VLOOKUP(AR25,Pointage[#All],2,FALSE)*AS$15)</f>
        <v>0</v>
      </c>
      <c r="AT25" s="16">
        <f t="shared" si="54"/>
        <v>0</v>
      </c>
      <c r="AU25" s="20"/>
      <c r="AV25" s="15" t="str">
        <f t="shared" si="55"/>
        <v/>
      </c>
      <c r="AW25" s="15">
        <f>IF(AV25="",0,VLOOKUP(AV25,Pointage[#All],2,FALSE)*AW$15)</f>
        <v>0</v>
      </c>
      <c r="AX25" s="24"/>
      <c r="AY25" s="15" t="str">
        <f t="shared" si="56"/>
        <v/>
      </c>
      <c r="AZ25" s="15">
        <f>IF(AY25="",0,VLOOKUP(AY25,Pointage[#All],2,FALSE)*AZ$15)</f>
        <v>0</v>
      </c>
      <c r="BA25" s="24"/>
      <c r="BB25" s="15" t="str">
        <f t="shared" si="57"/>
        <v/>
      </c>
      <c r="BC25" s="15">
        <f>IF(BB25="",0,VLOOKUP(BB25,Pointage[#All],2,FALSE)*BC$15)</f>
        <v>0</v>
      </c>
      <c r="BD25" s="24"/>
      <c r="BE25" s="15" t="str">
        <f t="shared" si="58"/>
        <v/>
      </c>
      <c r="BF25" s="15">
        <f>IF(BE25="",0,VLOOKUP(BE25,Pointage[#All],2,FALSE)*BF$15)</f>
        <v>0</v>
      </c>
      <c r="BG25" s="16">
        <f t="shared" si="59"/>
        <v>0</v>
      </c>
      <c r="BH25" s="20"/>
      <c r="BI25" s="15" t="str">
        <f t="shared" si="60"/>
        <v/>
      </c>
      <c r="BJ25" s="15">
        <f>IF(BI25="",0,VLOOKUP(BI25,Pointage[#All],2,FALSE)*BJ$15)</f>
        <v>0</v>
      </c>
      <c r="BK25" s="24"/>
      <c r="BL25" s="15" t="str">
        <f t="shared" si="61"/>
        <v/>
      </c>
      <c r="BM25" s="15">
        <f>IF(BL25="",0,VLOOKUP(BL25,Pointage[#All],2,FALSE)*BM$15)</f>
        <v>0</v>
      </c>
      <c r="BN25" s="24"/>
      <c r="BO25" s="15" t="str">
        <f t="shared" si="62"/>
        <v/>
      </c>
      <c r="BP25" s="15">
        <f>IF(BO25="",0,VLOOKUP(BO25,Pointage[#All],2,FALSE)*BP$15)</f>
        <v>0</v>
      </c>
      <c r="BQ25" s="24"/>
      <c r="BR25" s="15" t="str">
        <f t="shared" si="63"/>
        <v/>
      </c>
      <c r="BS25" s="15">
        <f>IF(BR25="",0,VLOOKUP(BR25,Pointage[#All],2,FALSE)*BS$15)</f>
        <v>0</v>
      </c>
      <c r="BT25" s="16">
        <f t="shared" si="64"/>
        <v>0</v>
      </c>
      <c r="BU25" s="20">
        <v>63</v>
      </c>
      <c r="BV25" s="15">
        <f t="shared" si="65"/>
        <v>1</v>
      </c>
      <c r="BW25" s="15">
        <f>IF(BV25="",0,VLOOKUP(BV25,Pointage[#All],2,FALSE)*BW$15)</f>
        <v>0</v>
      </c>
      <c r="BX25" s="24"/>
      <c r="BY25" s="15" t="str">
        <f t="shared" si="66"/>
        <v/>
      </c>
      <c r="BZ25" s="15">
        <f>IF(BY25="",0,VLOOKUP(BY25,Pointage[#All],2,FALSE)*BZ$15)</f>
        <v>0</v>
      </c>
      <c r="CA25" s="24"/>
      <c r="CB25" s="15" t="str">
        <f t="shared" si="67"/>
        <v/>
      </c>
      <c r="CC25" s="15">
        <f>IF(CB25="",0,VLOOKUP(CB25,Pointage[#All],2,FALSE)*CC$15)</f>
        <v>0</v>
      </c>
      <c r="CD25" s="24"/>
      <c r="CE25" s="15" t="str">
        <f t="shared" si="68"/>
        <v/>
      </c>
      <c r="CF25" s="15">
        <f>IF(CE25="",0,VLOOKUP(CE25,Pointage[#All],2,FALSE)*CF$15)</f>
        <v>0</v>
      </c>
      <c r="CG25" s="16">
        <f t="shared" si="69"/>
        <v>0</v>
      </c>
      <c r="CH25" s="17">
        <f t="shared" si="70"/>
        <v>0</v>
      </c>
      <c r="CI25" s="25"/>
      <c r="CJ25" s="45">
        <f t="shared" si="71"/>
        <v>0</v>
      </c>
    </row>
    <row r="26" spans="1:88" x14ac:dyDescent="0.3">
      <c r="A26" s="20"/>
      <c r="B26" s="19"/>
      <c r="C26" s="19"/>
      <c r="D26" s="15">
        <f t="shared" si="36"/>
        <v>0</v>
      </c>
      <c r="E26" s="15" t="str">
        <f t="shared" si="37"/>
        <v/>
      </c>
      <c r="F26" s="15" t="str">
        <f t="shared" si="38"/>
        <v/>
      </c>
      <c r="G26" s="15" t="str">
        <f t="shared" si="39"/>
        <v/>
      </c>
      <c r="H26" s="20"/>
      <c r="I26" s="15" t="str">
        <f t="shared" si="40"/>
        <v/>
      </c>
      <c r="J26" s="15">
        <f>IF(I26="",0,VLOOKUP(I26,Pointage[#All],2,FALSE)*J$15)</f>
        <v>0</v>
      </c>
      <c r="K26" s="24"/>
      <c r="L26" s="15" t="str">
        <f t="shared" si="41"/>
        <v/>
      </c>
      <c r="M26" s="15">
        <f>IF(L26="",0,VLOOKUP(L26,Pointage[#All],2,FALSE)*M$15)</f>
        <v>0</v>
      </c>
      <c r="N26" s="24"/>
      <c r="O26" s="15" t="str">
        <f t="shared" si="42"/>
        <v/>
      </c>
      <c r="P26" s="15">
        <f>IF(O26="",0,VLOOKUP(O26,Pointage[#All],2,FALSE)*P$15)</f>
        <v>0</v>
      </c>
      <c r="Q26" s="24"/>
      <c r="R26" s="15" t="str">
        <f t="shared" si="43"/>
        <v/>
      </c>
      <c r="S26" s="15">
        <f>IF(R26="",0,VLOOKUP(R26,Pointage[#All],2,FALSE)*S$15)</f>
        <v>0</v>
      </c>
      <c r="T26" s="16">
        <f t="shared" si="44"/>
        <v>0</v>
      </c>
      <c r="U26" s="20"/>
      <c r="V26" s="15" t="str">
        <f t="shared" si="45"/>
        <v/>
      </c>
      <c r="W26" s="15">
        <f>IF(V26="",0,VLOOKUP(V26,Pointage[#All],2,FALSE)*W$15)</f>
        <v>0</v>
      </c>
      <c r="X26" s="24"/>
      <c r="Y26" s="15" t="str">
        <f t="shared" si="46"/>
        <v/>
      </c>
      <c r="Z26" s="15">
        <f>IF(Y26="",0,VLOOKUP(Y26,Pointage[#All],2,FALSE)*Z$15)</f>
        <v>0</v>
      </c>
      <c r="AA26" s="24"/>
      <c r="AB26" s="15" t="str">
        <f t="shared" si="47"/>
        <v/>
      </c>
      <c r="AC26" s="15">
        <f>IF(AB26="",0,VLOOKUP(AB26,Pointage[#All],2,FALSE)*AC$15)</f>
        <v>0</v>
      </c>
      <c r="AD26" s="24"/>
      <c r="AE26" s="15" t="str">
        <f t="shared" si="48"/>
        <v/>
      </c>
      <c r="AF26" s="15">
        <f>IF(AE26="",0,VLOOKUP(AE26,Pointage[#All],2,FALSE)*AF$15)</f>
        <v>0</v>
      </c>
      <c r="AG26" s="16">
        <f t="shared" si="49"/>
        <v>0</v>
      </c>
      <c r="AH26" s="20"/>
      <c r="AI26" s="15" t="str">
        <f t="shared" si="50"/>
        <v/>
      </c>
      <c r="AJ26" s="15">
        <f>IF(AI26="",0,VLOOKUP(AI26,Pointage[#All],2,FALSE)*AJ$15)</f>
        <v>0</v>
      </c>
      <c r="AK26" s="24"/>
      <c r="AL26" s="15" t="str">
        <f t="shared" si="51"/>
        <v/>
      </c>
      <c r="AM26" s="15">
        <f>IF(AL26="",0,VLOOKUP(AL26,Pointage[#All],2,FALSE)*AM$15)</f>
        <v>0</v>
      </c>
      <c r="AN26" s="24"/>
      <c r="AO26" s="15" t="str">
        <f t="shared" si="52"/>
        <v/>
      </c>
      <c r="AP26" s="15">
        <f>IF(AO26="",0,VLOOKUP(AO26,Pointage[#All],2,FALSE)*AP$15)</f>
        <v>0</v>
      </c>
      <c r="AQ26" s="24"/>
      <c r="AR26" s="15" t="str">
        <f t="shared" si="53"/>
        <v/>
      </c>
      <c r="AS26" s="15">
        <f>IF(AR26="",0,VLOOKUP(AR26,Pointage[#All],2,FALSE)*AS$15)</f>
        <v>0</v>
      </c>
      <c r="AT26" s="16">
        <f t="shared" si="54"/>
        <v>0</v>
      </c>
      <c r="AU26" s="20"/>
      <c r="AV26" s="15" t="str">
        <f t="shared" si="55"/>
        <v/>
      </c>
      <c r="AW26" s="15">
        <f>IF(AV26="",0,VLOOKUP(AV26,Pointage[#All],2,FALSE)*AW$15)</f>
        <v>0</v>
      </c>
      <c r="AX26" s="24"/>
      <c r="AY26" s="15" t="str">
        <f t="shared" si="56"/>
        <v/>
      </c>
      <c r="AZ26" s="15">
        <f>IF(AY26="",0,VLOOKUP(AY26,Pointage[#All],2,FALSE)*AZ$15)</f>
        <v>0</v>
      </c>
      <c r="BA26" s="24"/>
      <c r="BB26" s="15" t="str">
        <f t="shared" si="57"/>
        <v/>
      </c>
      <c r="BC26" s="15">
        <f>IF(BB26="",0,VLOOKUP(BB26,Pointage[#All],2,FALSE)*BC$15)</f>
        <v>0</v>
      </c>
      <c r="BD26" s="24"/>
      <c r="BE26" s="15" t="str">
        <f t="shared" si="58"/>
        <v/>
      </c>
      <c r="BF26" s="15">
        <f>IF(BE26="",0,VLOOKUP(BE26,Pointage[#All],2,FALSE)*BF$15)</f>
        <v>0</v>
      </c>
      <c r="BG26" s="16">
        <f t="shared" si="59"/>
        <v>0</v>
      </c>
      <c r="BH26" s="20"/>
      <c r="BI26" s="15" t="str">
        <f t="shared" si="60"/>
        <v/>
      </c>
      <c r="BJ26" s="15">
        <f>IF(BI26="",0,VLOOKUP(BI26,Pointage[#All],2,FALSE)*BJ$15)</f>
        <v>0</v>
      </c>
      <c r="BK26" s="24"/>
      <c r="BL26" s="15" t="str">
        <f t="shared" si="61"/>
        <v/>
      </c>
      <c r="BM26" s="15">
        <f>IF(BL26="",0,VLOOKUP(BL26,Pointage[#All],2,FALSE)*BM$15)</f>
        <v>0</v>
      </c>
      <c r="BN26" s="24"/>
      <c r="BO26" s="15" t="str">
        <f t="shared" si="62"/>
        <v/>
      </c>
      <c r="BP26" s="15">
        <f>IF(BO26="",0,VLOOKUP(BO26,Pointage[#All],2,FALSE)*BP$15)</f>
        <v>0</v>
      </c>
      <c r="BQ26" s="24"/>
      <c r="BR26" s="15" t="str">
        <f t="shared" si="63"/>
        <v/>
      </c>
      <c r="BS26" s="15">
        <f>IF(BR26="",0,VLOOKUP(BR26,Pointage[#All],2,FALSE)*BS$15)</f>
        <v>0</v>
      </c>
      <c r="BT26" s="16">
        <f t="shared" si="64"/>
        <v>0</v>
      </c>
      <c r="BU26" s="20"/>
      <c r="BV26" s="15" t="str">
        <f t="shared" si="65"/>
        <v/>
      </c>
      <c r="BW26" s="15">
        <f>IF(BV26="",0,VLOOKUP(BV26,Pointage[#All],2,FALSE)*BW$15)</f>
        <v>0</v>
      </c>
      <c r="BX26" s="24"/>
      <c r="BY26" s="15" t="str">
        <f t="shared" si="66"/>
        <v/>
      </c>
      <c r="BZ26" s="15">
        <f>IF(BY26="",0,VLOOKUP(BY26,Pointage[#All],2,FALSE)*BZ$15)</f>
        <v>0</v>
      </c>
      <c r="CA26" s="24"/>
      <c r="CB26" s="15" t="str">
        <f t="shared" si="67"/>
        <v/>
      </c>
      <c r="CC26" s="15">
        <f>IF(CB26="",0,VLOOKUP(CB26,Pointage[#All],2,FALSE)*CC$15)</f>
        <v>0</v>
      </c>
      <c r="CD26" s="24"/>
      <c r="CE26" s="15" t="str">
        <f t="shared" si="68"/>
        <v/>
      </c>
      <c r="CF26" s="15">
        <f>IF(CE26="",0,VLOOKUP(CE26,Pointage[#All],2,FALSE)*CF$15)</f>
        <v>0</v>
      </c>
      <c r="CG26" s="16">
        <f t="shared" si="69"/>
        <v>0</v>
      </c>
      <c r="CH26" s="17">
        <f t="shared" si="70"/>
        <v>0</v>
      </c>
      <c r="CI26" s="25"/>
      <c r="CJ26" s="45">
        <f t="shared" si="71"/>
        <v>0</v>
      </c>
    </row>
    <row r="27" spans="1:88" x14ac:dyDescent="0.3">
      <c r="A27" s="20"/>
      <c r="B27" s="19"/>
      <c r="C27" s="19"/>
      <c r="D27" s="15">
        <f t="shared" si="36"/>
        <v>0</v>
      </c>
      <c r="E27" s="15" t="str">
        <f t="shared" si="37"/>
        <v/>
      </c>
      <c r="F27" s="15" t="str">
        <f t="shared" si="38"/>
        <v/>
      </c>
      <c r="G27" s="15" t="str">
        <f t="shared" si="39"/>
        <v/>
      </c>
      <c r="H27" s="20"/>
      <c r="I27" s="15" t="str">
        <f t="shared" si="40"/>
        <v/>
      </c>
      <c r="J27" s="15">
        <f>IF(I27="",0,VLOOKUP(I27,Pointage[#All],2,FALSE)*J$15)</f>
        <v>0</v>
      </c>
      <c r="K27" s="24"/>
      <c r="L27" s="15" t="str">
        <f t="shared" si="41"/>
        <v/>
      </c>
      <c r="M27" s="15">
        <f>IF(L27="",0,VLOOKUP(L27,Pointage[#All],2,FALSE)*M$15)</f>
        <v>0</v>
      </c>
      <c r="N27" s="24"/>
      <c r="O27" s="15" t="str">
        <f t="shared" si="42"/>
        <v/>
      </c>
      <c r="P27" s="15">
        <f>IF(O27="",0,VLOOKUP(O27,Pointage[#All],2,FALSE)*P$15)</f>
        <v>0</v>
      </c>
      <c r="Q27" s="24"/>
      <c r="R27" s="15" t="str">
        <f t="shared" si="43"/>
        <v/>
      </c>
      <c r="S27" s="15">
        <f>IF(R27="",0,VLOOKUP(R27,Pointage[#All],2,FALSE)*S$15)</f>
        <v>0</v>
      </c>
      <c r="T27" s="16">
        <f t="shared" si="44"/>
        <v>0</v>
      </c>
      <c r="U27" s="20"/>
      <c r="V27" s="15" t="str">
        <f t="shared" si="45"/>
        <v/>
      </c>
      <c r="W27" s="15">
        <f>IF(V27="",0,VLOOKUP(V27,Pointage[#All],2,FALSE)*W$15)</f>
        <v>0</v>
      </c>
      <c r="X27" s="24"/>
      <c r="Y27" s="15" t="str">
        <f t="shared" si="46"/>
        <v/>
      </c>
      <c r="Z27" s="15">
        <f>IF(Y27="",0,VLOOKUP(Y27,Pointage[#All],2,FALSE)*Z$15)</f>
        <v>0</v>
      </c>
      <c r="AA27" s="24"/>
      <c r="AB27" s="15" t="str">
        <f t="shared" si="47"/>
        <v/>
      </c>
      <c r="AC27" s="15">
        <f>IF(AB27="",0,VLOOKUP(AB27,Pointage[#All],2,FALSE)*AC$15)</f>
        <v>0</v>
      </c>
      <c r="AD27" s="24"/>
      <c r="AE27" s="15" t="str">
        <f t="shared" si="48"/>
        <v/>
      </c>
      <c r="AF27" s="15">
        <f>IF(AE27="",0,VLOOKUP(AE27,Pointage[#All],2,FALSE)*AF$15)</f>
        <v>0</v>
      </c>
      <c r="AG27" s="16">
        <f t="shared" si="49"/>
        <v>0</v>
      </c>
      <c r="AH27" s="20"/>
      <c r="AI27" s="15" t="str">
        <f t="shared" si="50"/>
        <v/>
      </c>
      <c r="AJ27" s="15">
        <f>IF(AI27="",0,VLOOKUP(AI27,Pointage[#All],2,FALSE)*AJ$15)</f>
        <v>0</v>
      </c>
      <c r="AK27" s="24"/>
      <c r="AL27" s="15" t="str">
        <f t="shared" si="51"/>
        <v/>
      </c>
      <c r="AM27" s="15">
        <f>IF(AL27="",0,VLOOKUP(AL27,Pointage[#All],2,FALSE)*AM$15)</f>
        <v>0</v>
      </c>
      <c r="AN27" s="24"/>
      <c r="AO27" s="15" t="str">
        <f t="shared" si="52"/>
        <v/>
      </c>
      <c r="AP27" s="15">
        <f>IF(AO27="",0,VLOOKUP(AO27,Pointage[#All],2,FALSE)*AP$15)</f>
        <v>0</v>
      </c>
      <c r="AQ27" s="24"/>
      <c r="AR27" s="15" t="str">
        <f t="shared" si="53"/>
        <v/>
      </c>
      <c r="AS27" s="15">
        <f>IF(AR27="",0,VLOOKUP(AR27,Pointage[#All],2,FALSE)*AS$15)</f>
        <v>0</v>
      </c>
      <c r="AT27" s="16">
        <f t="shared" si="54"/>
        <v>0</v>
      </c>
      <c r="AU27" s="20"/>
      <c r="AV27" s="15" t="str">
        <f t="shared" si="55"/>
        <v/>
      </c>
      <c r="AW27" s="15">
        <f>IF(AV27="",0,VLOOKUP(AV27,Pointage[#All],2,FALSE)*AW$15)</f>
        <v>0</v>
      </c>
      <c r="AX27" s="24"/>
      <c r="AY27" s="15" t="str">
        <f t="shared" si="56"/>
        <v/>
      </c>
      <c r="AZ27" s="15">
        <f>IF(AY27="",0,VLOOKUP(AY27,Pointage[#All],2,FALSE)*AZ$15)</f>
        <v>0</v>
      </c>
      <c r="BA27" s="24"/>
      <c r="BB27" s="15" t="str">
        <f t="shared" si="57"/>
        <v/>
      </c>
      <c r="BC27" s="15">
        <f>IF(BB27="",0,VLOOKUP(BB27,Pointage[#All],2,FALSE)*BC$15)</f>
        <v>0</v>
      </c>
      <c r="BD27" s="24"/>
      <c r="BE27" s="15" t="str">
        <f t="shared" si="58"/>
        <v/>
      </c>
      <c r="BF27" s="15">
        <f>IF(BE27="",0,VLOOKUP(BE27,Pointage[#All],2,FALSE)*BF$15)</f>
        <v>0</v>
      </c>
      <c r="BG27" s="16">
        <f t="shared" si="59"/>
        <v>0</v>
      </c>
      <c r="BH27" s="20"/>
      <c r="BI27" s="15" t="str">
        <f t="shared" si="60"/>
        <v/>
      </c>
      <c r="BJ27" s="15">
        <f>IF(BI27="",0,VLOOKUP(BI27,Pointage[#All],2,FALSE)*BJ$15)</f>
        <v>0</v>
      </c>
      <c r="BK27" s="24"/>
      <c r="BL27" s="15" t="str">
        <f t="shared" si="61"/>
        <v/>
      </c>
      <c r="BM27" s="15">
        <f>IF(BL27="",0,VLOOKUP(BL27,Pointage[#All],2,FALSE)*BM$15)</f>
        <v>0</v>
      </c>
      <c r="BN27" s="24"/>
      <c r="BO27" s="15" t="str">
        <f t="shared" si="62"/>
        <v/>
      </c>
      <c r="BP27" s="15">
        <f>IF(BO27="",0,VLOOKUP(BO27,Pointage[#All],2,FALSE)*BP$15)</f>
        <v>0</v>
      </c>
      <c r="BQ27" s="24"/>
      <c r="BR27" s="15" t="str">
        <f t="shared" si="63"/>
        <v/>
      </c>
      <c r="BS27" s="15">
        <f>IF(BR27="",0,VLOOKUP(BR27,Pointage[#All],2,FALSE)*BS$15)</f>
        <v>0</v>
      </c>
      <c r="BT27" s="16">
        <f t="shared" si="64"/>
        <v>0</v>
      </c>
      <c r="BU27" s="20"/>
      <c r="BV27" s="15" t="str">
        <f t="shared" si="65"/>
        <v/>
      </c>
      <c r="BW27" s="15">
        <f>IF(BV27="",0,VLOOKUP(BV27,Pointage[#All],2,FALSE)*BW$15)</f>
        <v>0</v>
      </c>
      <c r="BX27" s="24"/>
      <c r="BY27" s="15" t="str">
        <f t="shared" si="66"/>
        <v/>
      </c>
      <c r="BZ27" s="15">
        <f>IF(BY27="",0,VLOOKUP(BY27,Pointage[#All],2,FALSE)*BZ$15)</f>
        <v>0</v>
      </c>
      <c r="CA27" s="24"/>
      <c r="CB27" s="15" t="str">
        <f t="shared" si="67"/>
        <v/>
      </c>
      <c r="CC27" s="15">
        <f>IF(CB27="",0,VLOOKUP(CB27,Pointage[#All],2,FALSE)*CC$15)</f>
        <v>0</v>
      </c>
      <c r="CD27" s="24"/>
      <c r="CE27" s="15" t="str">
        <f t="shared" si="68"/>
        <v/>
      </c>
      <c r="CF27" s="15">
        <f>IF(CE27="",0,VLOOKUP(CE27,Pointage[#All],2,FALSE)*CF$15)</f>
        <v>0</v>
      </c>
      <c r="CG27" s="16">
        <f t="shared" si="69"/>
        <v>0</v>
      </c>
      <c r="CH27" s="17">
        <f t="shared" si="70"/>
        <v>0</v>
      </c>
      <c r="CI27" s="25"/>
      <c r="CJ27" s="45">
        <f t="shared" si="71"/>
        <v>0</v>
      </c>
    </row>
    <row r="28" spans="1:88" x14ac:dyDescent="0.3">
      <c r="A28" s="82" t="s">
        <v>30</v>
      </c>
      <c r="B28" s="83"/>
      <c r="C28" s="83"/>
      <c r="D28" s="83"/>
      <c r="E28" s="83"/>
      <c r="F28" s="83"/>
      <c r="G28" s="84"/>
      <c r="H28" s="28" t="s">
        <v>8</v>
      </c>
      <c r="I28" s="13" t="s">
        <v>12</v>
      </c>
      <c r="J28" s="31">
        <v>1</v>
      </c>
      <c r="K28" s="25" t="s">
        <v>14</v>
      </c>
      <c r="L28" s="13" t="s">
        <v>12</v>
      </c>
      <c r="M28" s="31">
        <v>1</v>
      </c>
      <c r="N28" s="42" t="s">
        <v>17</v>
      </c>
      <c r="O28" s="13" t="s">
        <v>12</v>
      </c>
      <c r="P28" s="31"/>
      <c r="Q28" s="25" t="s">
        <v>15</v>
      </c>
      <c r="R28" s="13" t="s">
        <v>12</v>
      </c>
      <c r="S28" s="31"/>
      <c r="T28" s="72" t="s">
        <v>1</v>
      </c>
      <c r="U28" s="28" t="s">
        <v>8</v>
      </c>
      <c r="V28" s="13" t="s">
        <v>12</v>
      </c>
      <c r="W28" s="30"/>
      <c r="X28" s="25" t="s">
        <v>14</v>
      </c>
      <c r="Y28" s="13" t="s">
        <v>12</v>
      </c>
      <c r="Z28" s="30"/>
      <c r="AA28" s="42" t="s">
        <v>17</v>
      </c>
      <c r="AB28" s="13" t="s">
        <v>12</v>
      </c>
      <c r="AC28" s="30"/>
      <c r="AD28" s="25" t="s">
        <v>15</v>
      </c>
      <c r="AE28" s="13" t="s">
        <v>12</v>
      </c>
      <c r="AF28" s="30"/>
      <c r="AG28" s="72" t="s">
        <v>1</v>
      </c>
      <c r="AH28" s="28" t="s">
        <v>8</v>
      </c>
      <c r="AI28" s="13" t="s">
        <v>12</v>
      </c>
      <c r="AJ28" s="31"/>
      <c r="AK28" s="25" t="s">
        <v>14</v>
      </c>
      <c r="AL28" s="13" t="s">
        <v>12</v>
      </c>
      <c r="AM28" s="31"/>
      <c r="AN28" s="42" t="s">
        <v>17</v>
      </c>
      <c r="AO28" s="13" t="s">
        <v>12</v>
      </c>
      <c r="AP28" s="31"/>
      <c r="AQ28" s="25" t="s">
        <v>15</v>
      </c>
      <c r="AR28" s="13" t="s">
        <v>12</v>
      </c>
      <c r="AS28" s="31"/>
      <c r="AT28" s="72" t="s">
        <v>1</v>
      </c>
      <c r="AU28" s="28" t="s">
        <v>8</v>
      </c>
      <c r="AV28" s="13" t="s">
        <v>12</v>
      </c>
      <c r="AW28" s="30"/>
      <c r="AX28" s="25" t="s">
        <v>14</v>
      </c>
      <c r="AY28" s="13" t="s">
        <v>12</v>
      </c>
      <c r="AZ28" s="30">
        <v>2</v>
      </c>
      <c r="BA28" s="42" t="s">
        <v>17</v>
      </c>
      <c r="BB28" s="13" t="s">
        <v>12</v>
      </c>
      <c r="BC28" s="30">
        <v>2</v>
      </c>
      <c r="BD28" s="25" t="s">
        <v>15</v>
      </c>
      <c r="BE28" s="13" t="s">
        <v>12</v>
      </c>
      <c r="BF28" s="30">
        <v>9</v>
      </c>
      <c r="BG28" s="72" t="s">
        <v>1</v>
      </c>
      <c r="BH28" s="28" t="s">
        <v>8</v>
      </c>
      <c r="BI28" s="13" t="s">
        <v>12</v>
      </c>
      <c r="BJ28" s="31"/>
      <c r="BK28" s="25" t="s">
        <v>14</v>
      </c>
      <c r="BL28" s="13" t="s">
        <v>12</v>
      </c>
      <c r="BM28" s="31">
        <v>2</v>
      </c>
      <c r="BN28" s="42" t="s">
        <v>17</v>
      </c>
      <c r="BO28" s="13" t="s">
        <v>12</v>
      </c>
      <c r="BP28" s="31">
        <v>2</v>
      </c>
      <c r="BQ28" s="25" t="s">
        <v>15</v>
      </c>
      <c r="BR28" s="13" t="s">
        <v>12</v>
      </c>
      <c r="BS28" s="31"/>
      <c r="BT28" s="72" t="s">
        <v>1</v>
      </c>
      <c r="BU28" s="28" t="s">
        <v>8</v>
      </c>
      <c r="BV28" s="13" t="s">
        <v>12</v>
      </c>
      <c r="BW28" s="30"/>
      <c r="BX28" s="25" t="s">
        <v>14</v>
      </c>
      <c r="BY28" s="13" t="s">
        <v>12</v>
      </c>
      <c r="BZ28" s="30">
        <v>4</v>
      </c>
      <c r="CA28" s="42" t="s">
        <v>17</v>
      </c>
      <c r="CB28" s="13" t="s">
        <v>12</v>
      </c>
      <c r="CC28" s="30">
        <v>3</v>
      </c>
      <c r="CD28" s="25" t="s">
        <v>15</v>
      </c>
      <c r="CE28" s="13" t="s">
        <v>12</v>
      </c>
      <c r="CF28" s="30">
        <v>9</v>
      </c>
      <c r="CG28" s="72" t="s">
        <v>1</v>
      </c>
      <c r="CH28" s="72" t="s">
        <v>1</v>
      </c>
      <c r="CI28" s="38"/>
      <c r="CJ28" s="45"/>
    </row>
    <row r="29" spans="1:88" x14ac:dyDescent="0.3">
      <c r="A29" s="79"/>
      <c r="B29" s="80"/>
      <c r="C29" s="80"/>
      <c r="D29" s="80"/>
      <c r="E29" s="80"/>
      <c r="F29" s="80"/>
      <c r="G29" s="81"/>
      <c r="H29" s="28" t="s">
        <v>9</v>
      </c>
      <c r="I29" s="1" t="s">
        <v>10</v>
      </c>
      <c r="J29" s="1" t="s">
        <v>11</v>
      </c>
      <c r="K29" s="25" t="s">
        <v>9</v>
      </c>
      <c r="L29" s="1" t="s">
        <v>10</v>
      </c>
      <c r="M29" s="1" t="s">
        <v>11</v>
      </c>
      <c r="N29" s="25" t="s">
        <v>9</v>
      </c>
      <c r="O29" s="1" t="s">
        <v>10</v>
      </c>
      <c r="P29" s="1" t="s">
        <v>11</v>
      </c>
      <c r="Q29" s="25" t="s">
        <v>9</v>
      </c>
      <c r="R29" s="1" t="s">
        <v>10</v>
      </c>
      <c r="S29" s="1" t="s">
        <v>11</v>
      </c>
      <c r="T29" s="72"/>
      <c r="U29" s="28" t="s">
        <v>9</v>
      </c>
      <c r="V29" s="1" t="s">
        <v>10</v>
      </c>
      <c r="W29" s="1" t="s">
        <v>11</v>
      </c>
      <c r="X29" s="25" t="s">
        <v>9</v>
      </c>
      <c r="Y29" s="1" t="s">
        <v>10</v>
      </c>
      <c r="Z29" s="1" t="s">
        <v>11</v>
      </c>
      <c r="AA29" s="25" t="s">
        <v>9</v>
      </c>
      <c r="AB29" s="1" t="s">
        <v>10</v>
      </c>
      <c r="AC29" s="1" t="s">
        <v>11</v>
      </c>
      <c r="AD29" s="25" t="s">
        <v>9</v>
      </c>
      <c r="AE29" s="1" t="s">
        <v>10</v>
      </c>
      <c r="AF29" s="1" t="s">
        <v>11</v>
      </c>
      <c r="AG29" s="72"/>
      <c r="AH29" s="28" t="s">
        <v>9</v>
      </c>
      <c r="AI29" s="1" t="s">
        <v>10</v>
      </c>
      <c r="AJ29" s="1" t="s">
        <v>11</v>
      </c>
      <c r="AK29" s="25" t="s">
        <v>9</v>
      </c>
      <c r="AL29" s="1" t="s">
        <v>10</v>
      </c>
      <c r="AM29" s="1" t="s">
        <v>11</v>
      </c>
      <c r="AN29" s="25" t="s">
        <v>9</v>
      </c>
      <c r="AO29" s="1" t="s">
        <v>10</v>
      </c>
      <c r="AP29" s="1" t="s">
        <v>11</v>
      </c>
      <c r="AQ29" s="25" t="s">
        <v>9</v>
      </c>
      <c r="AR29" s="1" t="s">
        <v>10</v>
      </c>
      <c r="AS29" s="1" t="s">
        <v>11</v>
      </c>
      <c r="AT29" s="72"/>
      <c r="AU29" s="28" t="s">
        <v>9</v>
      </c>
      <c r="AV29" s="1" t="s">
        <v>10</v>
      </c>
      <c r="AW29" s="1" t="s">
        <v>11</v>
      </c>
      <c r="AX29" s="25" t="s">
        <v>9</v>
      </c>
      <c r="AY29" s="1" t="s">
        <v>10</v>
      </c>
      <c r="AZ29" s="1" t="s">
        <v>11</v>
      </c>
      <c r="BA29" s="25" t="s">
        <v>9</v>
      </c>
      <c r="BB29" s="1" t="s">
        <v>10</v>
      </c>
      <c r="BC29" s="1" t="s">
        <v>11</v>
      </c>
      <c r="BD29" s="25" t="s">
        <v>9</v>
      </c>
      <c r="BE29" s="1" t="s">
        <v>10</v>
      </c>
      <c r="BF29" s="1" t="s">
        <v>11</v>
      </c>
      <c r="BG29" s="72"/>
      <c r="BH29" s="28" t="s">
        <v>9</v>
      </c>
      <c r="BI29" s="1" t="s">
        <v>10</v>
      </c>
      <c r="BJ29" s="1" t="s">
        <v>11</v>
      </c>
      <c r="BK29" s="25" t="s">
        <v>9</v>
      </c>
      <c r="BL29" s="1" t="s">
        <v>10</v>
      </c>
      <c r="BM29" s="1" t="s">
        <v>11</v>
      </c>
      <c r="BN29" s="25" t="s">
        <v>9</v>
      </c>
      <c r="BO29" s="1" t="s">
        <v>10</v>
      </c>
      <c r="BP29" s="1" t="s">
        <v>11</v>
      </c>
      <c r="BQ29" s="25" t="s">
        <v>9</v>
      </c>
      <c r="BR29" s="1" t="s">
        <v>10</v>
      </c>
      <c r="BS29" s="1" t="s">
        <v>11</v>
      </c>
      <c r="BT29" s="72"/>
      <c r="BU29" s="28" t="s">
        <v>9</v>
      </c>
      <c r="BV29" s="1" t="s">
        <v>10</v>
      </c>
      <c r="BW29" s="1" t="s">
        <v>11</v>
      </c>
      <c r="BX29" s="25" t="s">
        <v>9</v>
      </c>
      <c r="BY29" s="1" t="s">
        <v>10</v>
      </c>
      <c r="BZ29" s="1" t="s">
        <v>11</v>
      </c>
      <c r="CA29" s="25" t="s">
        <v>9</v>
      </c>
      <c r="CB29" s="1" t="s">
        <v>10</v>
      </c>
      <c r="CC29" s="1" t="s">
        <v>11</v>
      </c>
      <c r="CD29" s="25" t="s">
        <v>9</v>
      </c>
      <c r="CE29" s="1" t="s">
        <v>10</v>
      </c>
      <c r="CF29" s="1" t="s">
        <v>11</v>
      </c>
      <c r="CG29" s="72"/>
      <c r="CH29" s="72"/>
      <c r="CI29" s="38"/>
      <c r="CJ29" s="45"/>
    </row>
    <row r="30" spans="1:88" ht="18" x14ac:dyDescent="0.35">
      <c r="A30" s="20">
        <v>1433</v>
      </c>
      <c r="B30" s="19" t="s">
        <v>174</v>
      </c>
      <c r="C30" s="19" t="s">
        <v>175</v>
      </c>
      <c r="D30" s="15">
        <f t="shared" ref="D30:D37" si="72">T30+AG30++AT30+BG30+BT30+CG30</f>
        <v>76.75</v>
      </c>
      <c r="E30" s="15">
        <f t="shared" ref="E30:E37" si="73">IF(D30=0,"",RANK(D30,D$30:D$52,0))</f>
        <v>1</v>
      </c>
      <c r="F30" s="15">
        <f t="shared" ref="F30:F52" si="74">IF(CH30=0,"",RANK(CH30,CH$4:CH$62,0))</f>
        <v>10</v>
      </c>
      <c r="G30" s="15" t="str">
        <f t="shared" ref="G30:G37" si="75">IF(E30=1,"Or",IF(E30=2,"Argent",IF(E30=3,"Bronze","")))</f>
        <v>Or</v>
      </c>
      <c r="H30" s="20"/>
      <c r="I30" s="15" t="str">
        <f t="shared" ref="I30:I37" si="76">IF(H30=0,"",IF(COUNTIF(H$30:H$52,"&gt;0")&gt;1,RANK(H30,H$30:H$52,0),IF(H30&gt;=63,1,IF(AND(H30&gt;=60,H30&lt;=62.9),2,3))))</f>
        <v/>
      </c>
      <c r="J30" s="15">
        <f>IF(I30="",0,VLOOKUP(I30,Pointage[#All],2,FALSE)*J$28)</f>
        <v>0</v>
      </c>
      <c r="K30" s="24"/>
      <c r="L30" s="15" t="str">
        <f t="shared" ref="L30:L37" si="77">IF(K30=0,"",IF(COUNTIF(K$30:K$52,"&gt;0")&gt;1,RANK(K30,K$30:K$52,0),IF(K30&gt;=63,1,IF(AND(K30&gt;=60,K30&lt;=62.9),2,3))))</f>
        <v/>
      </c>
      <c r="M30" s="15">
        <f>IF(L30="",0,VLOOKUP(L30,Pointage[#All],2,FALSE)*M$28)</f>
        <v>0</v>
      </c>
      <c r="N30" s="24"/>
      <c r="O30" s="15" t="str">
        <f t="shared" ref="O30:O37" si="78">IF(N30=0,"",IF(COUNTIF(N$30:N$52,"&gt;0")&gt;1,RANK(N30,N$30:N$52,0),IF(N30&gt;=63,1,IF(AND(N30&gt;=60,N30&lt;=62.9),2,3))))</f>
        <v/>
      </c>
      <c r="P30" s="15">
        <f>IF(O30="",0,VLOOKUP(O30,Pointage[#All],2,FALSE)*P$28)</f>
        <v>0</v>
      </c>
      <c r="Q30" s="24"/>
      <c r="R30" s="15" t="str">
        <f t="shared" ref="R30:R52" si="79">IF(Q30=0,"",RANK(Q30,Q$4:Q$62,0))</f>
        <v/>
      </c>
      <c r="S30" s="15">
        <f>IF(R30="",0,VLOOKUP(R30,Pointage[#All],2,FALSE)*S$28)</f>
        <v>0</v>
      </c>
      <c r="T30" s="16">
        <f t="shared" ref="T30:T37" si="80">IF(J30="","",J30+M30+S30)</f>
        <v>0</v>
      </c>
      <c r="U30" s="20"/>
      <c r="V30" s="15" t="str">
        <f t="shared" ref="V30:V37" si="81">IF(U30=0,"",IF(COUNTIF(U$30:U$52,"&gt;0")&gt;1,RANK(U30,U$30:U$52,0),IF(U30&gt;=63,1,IF(AND(U30&gt;=60,U30&lt;=62.9),2,3))))</f>
        <v/>
      </c>
      <c r="W30" s="15">
        <f>IF(V30="",0,VLOOKUP(V30,Pointage[#All],2,FALSE)*W$28)</f>
        <v>0</v>
      </c>
      <c r="X30" s="24"/>
      <c r="Y30" s="15" t="str">
        <f t="shared" ref="Y30:Y37" si="82">IF(X30=0,"",IF(COUNTIF(X$30:X$52,"&gt;0")&gt;1,RANK(X30,X$30:X$52,0),IF(X30&gt;=63,1,IF(AND(X30&gt;=60,X30&lt;=62.9),2,3))))</f>
        <v/>
      </c>
      <c r="Z30" s="15">
        <f>IF(Y30="",0,VLOOKUP(Y30,Pointage[#All],2,FALSE)*Z$28)</f>
        <v>0</v>
      </c>
      <c r="AA30" s="24"/>
      <c r="AB30" s="15" t="str">
        <f t="shared" ref="AB30:AB37" si="83">IF(AA30=0,"",IF(COUNTIF(AA$30:AA$52,"&gt;0")&gt;1,RANK(AA30,AA$30:AA$52,0),IF(AA30&gt;=63,1,IF(AND(AA30&gt;=60,AA30&lt;=62.9),2,3))))</f>
        <v/>
      </c>
      <c r="AC30" s="15">
        <f>IF(AB30="",0,VLOOKUP(AB30,Pointage[#All],2,FALSE)*AC$28)</f>
        <v>0</v>
      </c>
      <c r="AD30" s="24"/>
      <c r="AE30" s="15" t="str">
        <f t="shared" ref="AE30:AE52" si="84">IF(AD30=0,"",RANK(AD30,AD$4:AD$62,0))</f>
        <v/>
      </c>
      <c r="AF30" s="15">
        <f>IF(AE30="",0,VLOOKUP(AE30,Pointage[#All],2,FALSE)*AF$28)</f>
        <v>0</v>
      </c>
      <c r="AG30" s="16">
        <f t="shared" ref="AG30:AG37" si="85">IF(W30="","",W30+Z30+AF30)</f>
        <v>0</v>
      </c>
      <c r="AH30" s="20"/>
      <c r="AI30" s="15" t="str">
        <f t="shared" ref="AI30:AI37" si="86">IF(AH30=0,"",IF(COUNTIF(AH$30:AH$52,"&gt;0")&gt;1,RANK(AH30,AH$30:AH$52,0),IF(AH30&gt;=63,1,IF(AND(AH30&gt;=60,AH30&lt;=62.9),2,3))))</f>
        <v/>
      </c>
      <c r="AJ30" s="15">
        <f>IF(AI30="",0,VLOOKUP(AI30,Pointage[#All],2,FALSE)*AJ$28)</f>
        <v>0</v>
      </c>
      <c r="AK30" s="24"/>
      <c r="AL30" s="15" t="str">
        <f t="shared" ref="AL30:AL37" si="87">IF(AK30=0,"",IF(COUNTIF(AK$30:AK$52,"&gt;0")&gt;1,RANK(AK30,AK$30:AK$52,0),IF(AK30&gt;=63,1,IF(AND(AK30&gt;=60,AK30&lt;=62.9),2,3))))</f>
        <v/>
      </c>
      <c r="AM30" s="15">
        <f>IF(AL30="",0,VLOOKUP(AL30,Pointage[#All],2,FALSE)*AM$28)</f>
        <v>0</v>
      </c>
      <c r="AN30" s="24"/>
      <c r="AO30" s="15" t="str">
        <f t="shared" ref="AO30:AO37" si="88">IF(AN30=0,"",IF(COUNTIF(AN$30:AN$52,"&gt;0")&gt;1,RANK(AN30,AN$30:AN$52,0),IF(AN30&gt;=63,1,IF(AND(AN30&gt;=60,AN30&lt;=62.9),2,3))))</f>
        <v/>
      </c>
      <c r="AP30" s="15">
        <f>IF(AO30="",0,VLOOKUP(AO30,Pointage[#All],2,FALSE)*AP$28)</f>
        <v>0</v>
      </c>
      <c r="AQ30" s="24"/>
      <c r="AR30" s="15" t="str">
        <f t="shared" ref="AR30:AR52" si="89">IF(AQ30=0,"",RANK(AQ30,AQ$17:AQ$62,0))</f>
        <v/>
      </c>
      <c r="AS30" s="15">
        <f>IF(AR30="",0,VLOOKUP(AR30,Pointage[#All],2,FALSE)*AS$28)</f>
        <v>0</v>
      </c>
      <c r="AT30" s="16">
        <f t="shared" ref="AT30:AT37" si="90">IF(AM30="","",AM30+AS30+AP30)</f>
        <v>0</v>
      </c>
      <c r="AU30" s="20"/>
      <c r="AV30" s="15" t="str">
        <f t="shared" ref="AV30:AV37" si="91">IF(AU30=0,"",IF(COUNTIF(AU$30:AU$52,"&gt;0")&gt;1,RANK(AU30,AU$30:AU$52,0),IF(AU30&gt;=63,1,IF(AND(AU30&gt;=60,AU30&lt;=62.9),2,3))))</f>
        <v/>
      </c>
      <c r="AW30" s="15">
        <f>IF(AV30="",0,VLOOKUP(AV30,Pointage[#All],2,FALSE)*AW$28)</f>
        <v>0</v>
      </c>
      <c r="AX30" s="24">
        <v>63.636000000000003</v>
      </c>
      <c r="AY30" s="15">
        <f t="shared" ref="AY30:AY37" si="92">IF(AX30=0,"",IF(COUNTIF(AX$30:AX$52,"&gt;0")&gt;1,RANK(AX30,AX$30:AX$52,0),IF(AX30&gt;=63,1,IF(AND(AX30&gt;=60,AX30&lt;=62.9),2,3))))</f>
        <v>1</v>
      </c>
      <c r="AZ30" s="15">
        <f>IF(AY30="",0,VLOOKUP(AY30,Pointage[#All],2,FALSE)*AZ$28)</f>
        <v>12</v>
      </c>
      <c r="BA30" s="24">
        <v>62.639000000000003</v>
      </c>
      <c r="BB30" s="15">
        <f t="shared" ref="BB30:BB37" si="93">IF(BA30=0,"",IF(COUNTIF(BA$30:BA$52,"&gt;0")&gt;1,RANK(BA30,BA$30:BA$52,0),IF(BA30&gt;=63,1,IF(AND(BA30&gt;=60,BA30&lt;=62.9),2,3))))</f>
        <v>1</v>
      </c>
      <c r="BC30" s="15">
        <f>IF(BB30="",0,VLOOKUP(BB30,Pointage[#All],2,FALSE)*BC$28)</f>
        <v>12</v>
      </c>
      <c r="BD30" s="24">
        <v>64.861000000000004</v>
      </c>
      <c r="BE30" s="15">
        <f t="shared" ref="BE30:BE52" si="94">IF(BD30=0,"",RANK(BD30,BD$4:BD$62,0))</f>
        <v>6</v>
      </c>
      <c r="BF30" s="15">
        <f>IF(BE30="",0,VLOOKUP(BE30,Pointage[#All],2,FALSE)*BF$28)</f>
        <v>9</v>
      </c>
      <c r="BG30" s="16">
        <f t="shared" ref="BG30:BG37" si="95">IF(AW30="","",AZ30+BF30+BC30)</f>
        <v>33</v>
      </c>
      <c r="BH30" s="20"/>
      <c r="BI30" s="15" t="str">
        <f t="shared" ref="BI30:BI37" si="96">IF(BH30=0,"",IF(COUNTIF(BH$30:BH$52,"&gt;0")&gt;1,RANK(BH30,BH$30:BH$52,0),IF(BH30&gt;=63,1,IF(AND(BH30&gt;=60,BH30&lt;=62.9),2,3))))</f>
        <v/>
      </c>
      <c r="BJ30" s="15">
        <f>IF(BI30="",0,VLOOKUP(BI30,Pointage[#All],2,FALSE)*BJ$28)</f>
        <v>0</v>
      </c>
      <c r="BK30" s="24"/>
      <c r="BL30" s="15" t="str">
        <f t="shared" ref="BL30:BL37" si="97">IF(BK30=0,"",IF(COUNTIF(BK$30:BK$52,"&gt;0")&gt;1,RANK(BK30,BK$30:BK$52,0),IF(BK30&gt;=63,1,IF(AND(BK30&gt;=60,BK30&lt;=62.9),2,3))))</f>
        <v/>
      </c>
      <c r="BM30" s="15">
        <f>IF(BL30="",0,VLOOKUP(BL30,Pointage[#All],2,FALSE)*BM$28)</f>
        <v>0</v>
      </c>
      <c r="BN30" s="24"/>
      <c r="BO30" s="15" t="str">
        <f t="shared" ref="BO30:BO37" si="98">IF(BN30=0,"",IF(COUNTIF(BN$30:BN$52,"&gt;0")&gt;1,RANK(BN30,BN$30:BN$52,0),IF(BN30&gt;=63,1,IF(AND(BN30&gt;=60,BN30&lt;=62.9),2,3))))</f>
        <v/>
      </c>
      <c r="BP30" s="15">
        <f>IF(BO30="",0,VLOOKUP(BO30,Pointage[#All],2,FALSE)*BP$28)</f>
        <v>0</v>
      </c>
      <c r="BQ30" s="24"/>
      <c r="BR30" s="15" t="str">
        <f t="shared" ref="BR30:BR52" si="99">IF(BQ30=0,"",RANK(BQ30,BQ$4:BQ$62,0))</f>
        <v/>
      </c>
      <c r="BS30" s="15">
        <f>IF(BR30="",0,VLOOKUP(BR30,Pointage[#All],2,FALSE)*BS$28)</f>
        <v>0</v>
      </c>
      <c r="BT30" s="16">
        <f t="shared" ref="BT30:BT37" si="100">IF(BM30="","",BM30+BS30+BP30)</f>
        <v>0</v>
      </c>
      <c r="BU30" s="20"/>
      <c r="BV30" s="15" t="str">
        <f t="shared" ref="BV30:BV37" si="101">IF(BU30=0,"",IF(COUNTIF(BU$30:BU$52,"&gt;0")&gt;1,RANK(BU30,BU$30:BU$52,0),IF(BU30&gt;=63,1,IF(AND(BU30&gt;=60,BU30&lt;=62.9),2,3))))</f>
        <v/>
      </c>
      <c r="BW30" s="15">
        <f>IF(BV30="",0,VLOOKUP(BV30,Pointage[#All],2,FALSE)*BW$28)</f>
        <v>0</v>
      </c>
      <c r="BX30" s="24">
        <v>63.03</v>
      </c>
      <c r="BY30" s="15">
        <f t="shared" ref="BY30:BY37" si="102">IF(BX30=0,"",IF(COUNTIF(BX$30:BX$52,"&gt;0")&gt;1,RANK(BX30,BX$30:BX$52,0),IF(BX30&gt;=63,1,IF(AND(BX30&gt;=60,BX30&lt;=62.9),2,3))))</f>
        <v>2</v>
      </c>
      <c r="BZ30" s="15">
        <f>IF(BY30="",0,VLOOKUP(BY30,Pointage[#All],2,FALSE)*BZ$28)</f>
        <v>20</v>
      </c>
      <c r="CA30" s="24">
        <v>63.75</v>
      </c>
      <c r="CB30" s="15">
        <f t="shared" ref="CB30:CB37" si="103">IF(CA30=0,"",IF(COUNTIF(CA$30:CA$52,"&gt;0")&gt;1,RANK(CA30,CA$30:CA$52,0),IF(CA30&gt;=63,1,IF(AND(CA30&gt;=60,CA30&lt;=62.9),2,3))))</f>
        <v>2</v>
      </c>
      <c r="CC30" s="15">
        <f>IF(CB30="",0,VLOOKUP(CB30,Pointage[#All],2,FALSE)*CC$28)</f>
        <v>15</v>
      </c>
      <c r="CD30" s="24">
        <v>64.861000000000004</v>
      </c>
      <c r="CE30" s="15">
        <f t="shared" ref="CE30:CE52" si="104">IF(CD30=0,"",RANK(CD30,CD$4:CD$62,0))</f>
        <v>8</v>
      </c>
      <c r="CF30" s="15">
        <f>IF(CE30="",0,VLOOKUP(CE30,Pointage[#All],2,FALSE)*CF$28)</f>
        <v>0</v>
      </c>
      <c r="CG30" s="16">
        <f t="shared" ref="CG30:CG37" si="105">IF(BZ30="","",BZ30+CF30+CC30)*1.25</f>
        <v>43.75</v>
      </c>
      <c r="CH30" s="17">
        <f t="shared" ref="CH30:CH37" si="106">S30+AF30+AS30+BF30+BS30+CF30*1.25</f>
        <v>9</v>
      </c>
      <c r="CI30" s="49" t="s">
        <v>219</v>
      </c>
      <c r="CJ30" s="45">
        <f>BX30+CA30+CD30+CG30</f>
        <v>235.39100000000002</v>
      </c>
    </row>
    <row r="31" spans="1:88" x14ac:dyDescent="0.3">
      <c r="A31" s="20">
        <v>1469</v>
      </c>
      <c r="B31" s="19" t="s">
        <v>195</v>
      </c>
      <c r="C31" s="19" t="s">
        <v>196</v>
      </c>
      <c r="D31" s="15">
        <f t="shared" si="72"/>
        <v>74.5</v>
      </c>
      <c r="E31" s="15">
        <f t="shared" si="73"/>
        <v>2</v>
      </c>
      <c r="F31" s="15" t="str">
        <f t="shared" si="74"/>
        <v/>
      </c>
      <c r="G31" s="15" t="str">
        <f t="shared" si="75"/>
        <v>Argent</v>
      </c>
      <c r="H31" s="20"/>
      <c r="I31" s="15" t="str">
        <f t="shared" si="76"/>
        <v/>
      </c>
      <c r="J31" s="15">
        <f>IF(I31="",0,VLOOKUP(I31,Pointage[#All],2,FALSE)*J$28)</f>
        <v>0</v>
      </c>
      <c r="K31" s="24"/>
      <c r="L31" s="15" t="str">
        <f t="shared" si="77"/>
        <v/>
      </c>
      <c r="M31" s="15">
        <f>IF(L31="",0,VLOOKUP(L31,Pointage[#All],2,FALSE)*M$28)</f>
        <v>0</v>
      </c>
      <c r="N31" s="24"/>
      <c r="O31" s="15" t="str">
        <f t="shared" si="78"/>
        <v/>
      </c>
      <c r="P31" s="15">
        <f>IF(O31="",0,VLOOKUP(O31,Pointage[#All],2,FALSE)*P$28)</f>
        <v>0</v>
      </c>
      <c r="Q31" s="24"/>
      <c r="R31" s="15" t="str">
        <f t="shared" si="79"/>
        <v/>
      </c>
      <c r="S31" s="15">
        <f>IF(R31="",0,VLOOKUP(R31,Pointage[#All],2,FALSE)*S$28)</f>
        <v>0</v>
      </c>
      <c r="T31" s="16">
        <f t="shared" si="80"/>
        <v>0</v>
      </c>
      <c r="U31" s="20"/>
      <c r="V31" s="15" t="str">
        <f t="shared" si="81"/>
        <v/>
      </c>
      <c r="W31" s="15">
        <f>IF(V31="",0,VLOOKUP(V31,Pointage[#All],2,FALSE)*W$28)</f>
        <v>0</v>
      </c>
      <c r="X31" s="24"/>
      <c r="Y31" s="15" t="str">
        <f t="shared" si="82"/>
        <v/>
      </c>
      <c r="Z31" s="15">
        <f>IF(Y31="",0,VLOOKUP(Y31,Pointage[#All],2,FALSE)*Z$28)</f>
        <v>0</v>
      </c>
      <c r="AA31" s="24"/>
      <c r="AB31" s="15" t="str">
        <f t="shared" si="83"/>
        <v/>
      </c>
      <c r="AC31" s="15">
        <f>IF(AB31="",0,VLOOKUP(AB31,Pointage[#All],2,FALSE)*AC$28)</f>
        <v>0</v>
      </c>
      <c r="AD31" s="24"/>
      <c r="AE31" s="15" t="str">
        <f t="shared" si="84"/>
        <v/>
      </c>
      <c r="AF31" s="15">
        <f>IF(AE31="",0,VLOOKUP(AE31,Pointage[#All],2,FALSE)*AF$28)</f>
        <v>0</v>
      </c>
      <c r="AG31" s="16">
        <f t="shared" si="85"/>
        <v>0</v>
      </c>
      <c r="AH31" s="20"/>
      <c r="AI31" s="15" t="str">
        <f t="shared" si="86"/>
        <v/>
      </c>
      <c r="AJ31" s="15">
        <f>IF(AI31="",0,VLOOKUP(AI31,Pointage[#All],2,FALSE)*AJ$28)</f>
        <v>0</v>
      </c>
      <c r="AK31" s="24"/>
      <c r="AL31" s="15" t="str">
        <f t="shared" si="87"/>
        <v/>
      </c>
      <c r="AM31" s="15">
        <f>IF(AL31="",0,VLOOKUP(AL31,Pointage[#All],2,FALSE)*AM$28)</f>
        <v>0</v>
      </c>
      <c r="AN31" s="24"/>
      <c r="AO31" s="15" t="str">
        <f t="shared" si="88"/>
        <v/>
      </c>
      <c r="AP31" s="15">
        <f>IF(AO31="",0,VLOOKUP(AO31,Pointage[#All],2,FALSE)*AP$28)</f>
        <v>0</v>
      </c>
      <c r="AQ31" s="24"/>
      <c r="AR31" s="15" t="str">
        <f t="shared" si="89"/>
        <v/>
      </c>
      <c r="AS31" s="15">
        <f>IF(AR31="",0,VLOOKUP(AR31,Pointage[#All],2,FALSE)*AS$28)</f>
        <v>0</v>
      </c>
      <c r="AT31" s="16">
        <f t="shared" si="90"/>
        <v>0</v>
      </c>
      <c r="AU31" s="20"/>
      <c r="AV31" s="15" t="str">
        <f t="shared" si="91"/>
        <v/>
      </c>
      <c r="AW31" s="15">
        <f>IF(AV31="",0,VLOOKUP(AV31,Pointage[#All],2,FALSE)*AW$28)</f>
        <v>0</v>
      </c>
      <c r="AX31" s="24"/>
      <c r="AY31" s="15" t="str">
        <f t="shared" si="92"/>
        <v/>
      </c>
      <c r="AZ31" s="15">
        <f>IF(AY31="",0,VLOOKUP(AY31,Pointage[#All],2,FALSE)*AZ$28)</f>
        <v>0</v>
      </c>
      <c r="BA31" s="24"/>
      <c r="BB31" s="15" t="str">
        <f t="shared" si="93"/>
        <v/>
      </c>
      <c r="BC31" s="15">
        <f>IF(BB31="",0,VLOOKUP(BB31,Pointage[#All],2,FALSE)*BC$28)</f>
        <v>0</v>
      </c>
      <c r="BD31" s="24"/>
      <c r="BE31" s="15" t="str">
        <f t="shared" si="94"/>
        <v/>
      </c>
      <c r="BF31" s="15">
        <f>IF(BE31="",0,VLOOKUP(BE31,Pointage[#All],2,FALSE)*BF$28)</f>
        <v>0</v>
      </c>
      <c r="BG31" s="16">
        <f t="shared" si="95"/>
        <v>0</v>
      </c>
      <c r="BH31" s="20"/>
      <c r="BI31" s="15" t="str">
        <f t="shared" si="96"/>
        <v/>
      </c>
      <c r="BJ31" s="15">
        <f>IF(BI31="",0,VLOOKUP(BI31,Pointage[#All],2,FALSE)*BJ$28)</f>
        <v>0</v>
      </c>
      <c r="BK31" s="24">
        <v>64.55</v>
      </c>
      <c r="BL31" s="15">
        <f t="shared" si="97"/>
        <v>2</v>
      </c>
      <c r="BM31" s="15">
        <f>IF(BL31="",0,VLOOKUP(BL31,Pointage[#All],2,FALSE)*BM$28)</f>
        <v>10</v>
      </c>
      <c r="BN31" s="24">
        <v>67.08</v>
      </c>
      <c r="BO31" s="15">
        <f t="shared" si="98"/>
        <v>1</v>
      </c>
      <c r="BP31" s="15">
        <f>IF(BO31="",0,VLOOKUP(BO31,Pointage[#All],2,FALSE)*BP$28)</f>
        <v>12</v>
      </c>
      <c r="BQ31" s="24"/>
      <c r="BR31" s="15" t="str">
        <f t="shared" si="99"/>
        <v/>
      </c>
      <c r="BS31" s="15">
        <f>IF(BR31="",0,VLOOKUP(BR31,Pointage[#All],2,FALSE)*BS$28)</f>
        <v>0</v>
      </c>
      <c r="BT31" s="16">
        <f t="shared" si="100"/>
        <v>22</v>
      </c>
      <c r="BU31" s="20">
        <v>62.421999999999997</v>
      </c>
      <c r="BV31" s="15">
        <f t="shared" si="101"/>
        <v>2</v>
      </c>
      <c r="BW31" s="15">
        <f>IF(BV31="",0,VLOOKUP(BV31,Pointage[#All],2,FALSE)*BW$28)</f>
        <v>0</v>
      </c>
      <c r="BX31" s="24">
        <v>63.939</v>
      </c>
      <c r="BY31" s="15">
        <f t="shared" si="102"/>
        <v>1</v>
      </c>
      <c r="BZ31" s="15">
        <f>IF(BY31="",0,VLOOKUP(BY31,Pointage[#All],2,FALSE)*BZ$28)</f>
        <v>24</v>
      </c>
      <c r="CA31" s="24">
        <v>65.694000000000003</v>
      </c>
      <c r="CB31" s="15">
        <f t="shared" si="103"/>
        <v>1</v>
      </c>
      <c r="CC31" s="15">
        <f>IF(CB31="",0,VLOOKUP(CB31,Pointage[#All],2,FALSE)*CC$28)</f>
        <v>18</v>
      </c>
      <c r="CD31" s="24"/>
      <c r="CE31" s="15" t="str">
        <f t="shared" si="104"/>
        <v/>
      </c>
      <c r="CF31" s="15">
        <f>IF(CE31="",0,VLOOKUP(CE31,Pointage[#All],2,FALSE)*CF$28)</f>
        <v>0</v>
      </c>
      <c r="CG31" s="16">
        <f t="shared" si="105"/>
        <v>52.5</v>
      </c>
      <c r="CH31" s="17">
        <f t="shared" si="106"/>
        <v>0</v>
      </c>
      <c r="CI31" s="46" t="s">
        <v>220</v>
      </c>
      <c r="CJ31" s="45">
        <f>BU31+BX31+CA31+CD31</f>
        <v>192.05500000000001</v>
      </c>
    </row>
    <row r="32" spans="1:88" x14ac:dyDescent="0.3">
      <c r="A32" s="20"/>
      <c r="B32" s="19" t="s">
        <v>176</v>
      </c>
      <c r="C32" s="19" t="s">
        <v>54</v>
      </c>
      <c r="D32" s="15">
        <f t="shared" si="72"/>
        <v>42</v>
      </c>
      <c r="E32" s="15">
        <f t="shared" si="73"/>
        <v>3</v>
      </c>
      <c r="F32" s="15" t="str">
        <f t="shared" si="74"/>
        <v/>
      </c>
      <c r="G32" s="15" t="str">
        <f t="shared" si="75"/>
        <v>Bronze</v>
      </c>
      <c r="H32" s="20"/>
      <c r="I32" s="15" t="str">
        <f t="shared" si="76"/>
        <v/>
      </c>
      <c r="J32" s="15">
        <f>IF(I32="",0,VLOOKUP(I32,Pointage[#All],2,FALSE)*J$28)</f>
        <v>0</v>
      </c>
      <c r="K32" s="24"/>
      <c r="L32" s="15" t="str">
        <f t="shared" si="77"/>
        <v/>
      </c>
      <c r="M32" s="15">
        <f>IF(L32="",0,VLOOKUP(L32,Pointage[#All],2,FALSE)*M$28)</f>
        <v>0</v>
      </c>
      <c r="N32" s="24"/>
      <c r="O32" s="15" t="str">
        <f t="shared" si="78"/>
        <v/>
      </c>
      <c r="P32" s="15">
        <f>IF(O32="",0,VLOOKUP(O32,Pointage[#All],2,FALSE)*P$28)</f>
        <v>0</v>
      </c>
      <c r="Q32" s="24"/>
      <c r="R32" s="15" t="str">
        <f t="shared" si="79"/>
        <v/>
      </c>
      <c r="S32" s="15">
        <f>IF(R32="",0,VLOOKUP(R32,Pointage[#All],2,FALSE)*S$28)</f>
        <v>0</v>
      </c>
      <c r="T32" s="16">
        <f t="shared" si="80"/>
        <v>0</v>
      </c>
      <c r="U32" s="20"/>
      <c r="V32" s="15" t="str">
        <f t="shared" si="81"/>
        <v/>
      </c>
      <c r="W32" s="15">
        <f>IF(V32="",0,VLOOKUP(V32,Pointage[#All],2,FALSE)*W$28)</f>
        <v>0</v>
      </c>
      <c r="X32" s="24"/>
      <c r="Y32" s="15" t="str">
        <f t="shared" si="82"/>
        <v/>
      </c>
      <c r="Z32" s="15">
        <f>IF(Y32="",0,VLOOKUP(Y32,Pointage[#All],2,FALSE)*Z$28)</f>
        <v>0</v>
      </c>
      <c r="AA32" s="24"/>
      <c r="AB32" s="15" t="str">
        <f t="shared" si="83"/>
        <v/>
      </c>
      <c r="AC32" s="15">
        <f>IF(AB32="",0,VLOOKUP(AB32,Pointage[#All],2,FALSE)*AC$28)</f>
        <v>0</v>
      </c>
      <c r="AD32" s="24"/>
      <c r="AE32" s="15" t="str">
        <f t="shared" si="84"/>
        <v/>
      </c>
      <c r="AF32" s="15">
        <f>IF(AE32="",0,VLOOKUP(AE32,Pointage[#All],2,FALSE)*AF$28)</f>
        <v>0</v>
      </c>
      <c r="AG32" s="16">
        <f t="shared" si="85"/>
        <v>0</v>
      </c>
      <c r="AH32" s="20"/>
      <c r="AI32" s="15" t="str">
        <f t="shared" si="86"/>
        <v/>
      </c>
      <c r="AJ32" s="15">
        <f>IF(AI32="",0,VLOOKUP(AI32,Pointage[#All],2,FALSE)*AJ$28)</f>
        <v>0</v>
      </c>
      <c r="AK32" s="24"/>
      <c r="AL32" s="15" t="str">
        <f t="shared" si="87"/>
        <v/>
      </c>
      <c r="AM32" s="15">
        <f>IF(AL32="",0,VLOOKUP(AL32,Pointage[#All],2,FALSE)*AM$28)</f>
        <v>0</v>
      </c>
      <c r="AN32" s="24"/>
      <c r="AO32" s="15" t="str">
        <f t="shared" si="88"/>
        <v/>
      </c>
      <c r="AP32" s="15">
        <f>IF(AO32="",0,VLOOKUP(AO32,Pointage[#All],2,FALSE)*AP$28)</f>
        <v>0</v>
      </c>
      <c r="AQ32" s="24"/>
      <c r="AR32" s="15" t="str">
        <f t="shared" si="89"/>
        <v/>
      </c>
      <c r="AS32" s="15">
        <f>IF(AR32="",0,VLOOKUP(AR32,Pointage[#All],2,FALSE)*AS$28)</f>
        <v>0</v>
      </c>
      <c r="AT32" s="16">
        <f t="shared" si="90"/>
        <v>0</v>
      </c>
      <c r="AU32" s="20"/>
      <c r="AV32" s="15" t="str">
        <f t="shared" si="91"/>
        <v/>
      </c>
      <c r="AW32" s="15">
        <f>IF(AV32="",0,VLOOKUP(AV32,Pointage[#All],2,FALSE)*AW$28)</f>
        <v>0</v>
      </c>
      <c r="AX32" s="24">
        <v>59.545000000000002</v>
      </c>
      <c r="AY32" s="15">
        <f t="shared" si="92"/>
        <v>2</v>
      </c>
      <c r="AZ32" s="15">
        <f>IF(AY32="",0,VLOOKUP(AY32,Pointage[#All],2,FALSE)*AZ$28)</f>
        <v>10</v>
      </c>
      <c r="BA32" s="24">
        <v>62.082999999999998</v>
      </c>
      <c r="BB32" s="15">
        <f t="shared" si="93"/>
        <v>2</v>
      </c>
      <c r="BC32" s="15">
        <f>IF(BB32="",0,VLOOKUP(BB32,Pointage[#All],2,FALSE)*BC$28)</f>
        <v>10</v>
      </c>
      <c r="BD32" s="24"/>
      <c r="BE32" s="15" t="str">
        <f t="shared" si="94"/>
        <v/>
      </c>
      <c r="BF32" s="15">
        <f>IF(BE32="",0,VLOOKUP(BE32,Pointage[#All],2,FALSE)*BF$28)</f>
        <v>0</v>
      </c>
      <c r="BG32" s="16">
        <f t="shared" si="95"/>
        <v>20</v>
      </c>
      <c r="BH32" s="20"/>
      <c r="BI32" s="15" t="str">
        <f t="shared" si="96"/>
        <v/>
      </c>
      <c r="BJ32" s="15">
        <f>IF(BI32="",0,VLOOKUP(BI32,Pointage[#All],2,FALSE)*BJ$28)</f>
        <v>0</v>
      </c>
      <c r="BK32" s="24">
        <v>65.150000000000006</v>
      </c>
      <c r="BL32" s="15">
        <f t="shared" si="97"/>
        <v>1</v>
      </c>
      <c r="BM32" s="15">
        <f>IF(BL32="",0,VLOOKUP(BL32,Pointage[#All],2,FALSE)*BM$28)</f>
        <v>12</v>
      </c>
      <c r="BN32" s="24">
        <v>65.14</v>
      </c>
      <c r="BO32" s="15">
        <f t="shared" si="98"/>
        <v>2</v>
      </c>
      <c r="BP32" s="15">
        <f>IF(BO32="",0,VLOOKUP(BO32,Pointage[#All],2,FALSE)*BP$28)</f>
        <v>10</v>
      </c>
      <c r="BQ32" s="24"/>
      <c r="BR32" s="15" t="str">
        <f t="shared" si="99"/>
        <v/>
      </c>
      <c r="BS32" s="15">
        <f>IF(BR32="",0,VLOOKUP(BR32,Pointage[#All],2,FALSE)*BS$28)</f>
        <v>0</v>
      </c>
      <c r="BT32" s="16">
        <f t="shared" si="100"/>
        <v>22</v>
      </c>
      <c r="BU32" s="20"/>
      <c r="BV32" s="15" t="str">
        <f t="shared" si="101"/>
        <v/>
      </c>
      <c r="BW32" s="15">
        <f>IF(BV32="",0,VLOOKUP(BV32,Pointage[#All],2,FALSE)*BW$28)</f>
        <v>0</v>
      </c>
      <c r="BX32" s="24"/>
      <c r="BY32" s="15" t="str">
        <f t="shared" si="102"/>
        <v/>
      </c>
      <c r="BZ32" s="15">
        <f>IF(BY32="",0,VLOOKUP(BY32,Pointage[#All],2,FALSE)*BZ$28)</f>
        <v>0</v>
      </c>
      <c r="CA32" s="24"/>
      <c r="CB32" s="15" t="str">
        <f t="shared" si="103"/>
        <v/>
      </c>
      <c r="CC32" s="15">
        <f>IF(CB32="",0,VLOOKUP(CB32,Pointage[#All],2,FALSE)*CC$28)</f>
        <v>0</v>
      </c>
      <c r="CD32" s="24"/>
      <c r="CE32" s="15" t="str">
        <f t="shared" si="104"/>
        <v/>
      </c>
      <c r="CF32" s="15">
        <f>IF(CE32="",0,VLOOKUP(CE32,Pointage[#All],2,FALSE)*CF$28)</f>
        <v>0</v>
      </c>
      <c r="CG32" s="16">
        <f t="shared" si="105"/>
        <v>0</v>
      </c>
      <c r="CH32" s="17">
        <f t="shared" si="106"/>
        <v>0</v>
      </c>
      <c r="CI32" s="25"/>
      <c r="CJ32" s="45">
        <f>BW32+BZ32+CC32+CF32</f>
        <v>0</v>
      </c>
    </row>
    <row r="33" spans="1:88" x14ac:dyDescent="0.3">
      <c r="A33" s="20">
        <v>1435</v>
      </c>
      <c r="B33" s="19" t="s">
        <v>203</v>
      </c>
      <c r="C33" s="19" t="s">
        <v>204</v>
      </c>
      <c r="D33" s="15">
        <f t="shared" si="72"/>
        <v>35</v>
      </c>
      <c r="E33" s="15">
        <f t="shared" si="73"/>
        <v>4</v>
      </c>
      <c r="F33" s="15" t="str">
        <f t="shared" si="74"/>
        <v/>
      </c>
      <c r="G33" s="15" t="str">
        <f t="shared" si="75"/>
        <v/>
      </c>
      <c r="H33" s="20"/>
      <c r="I33" s="15" t="str">
        <f t="shared" si="76"/>
        <v/>
      </c>
      <c r="J33" s="15">
        <f>IF(I33="",0,VLOOKUP(I33,Pointage[#All],2,FALSE)*J$28)</f>
        <v>0</v>
      </c>
      <c r="K33" s="24"/>
      <c r="L33" s="15" t="str">
        <f t="shared" si="77"/>
        <v/>
      </c>
      <c r="M33" s="15">
        <f>IF(L33="",0,VLOOKUP(L33,Pointage[#All],2,FALSE)*M$28)</f>
        <v>0</v>
      </c>
      <c r="N33" s="24"/>
      <c r="O33" s="15" t="str">
        <f t="shared" si="78"/>
        <v/>
      </c>
      <c r="P33" s="15">
        <f>IF(O33="",0,VLOOKUP(O33,Pointage[#All],2,FALSE)*P$28)</f>
        <v>0</v>
      </c>
      <c r="Q33" s="24"/>
      <c r="R33" s="15" t="str">
        <f t="shared" si="79"/>
        <v/>
      </c>
      <c r="S33" s="15">
        <f>IF(R33="",0,VLOOKUP(R33,Pointage[#All],2,FALSE)*S$28)</f>
        <v>0</v>
      </c>
      <c r="T33" s="16">
        <f t="shared" si="80"/>
        <v>0</v>
      </c>
      <c r="U33" s="20"/>
      <c r="V33" s="15" t="str">
        <f t="shared" si="81"/>
        <v/>
      </c>
      <c r="W33" s="15">
        <f>IF(V33="",0,VLOOKUP(V33,Pointage[#All],2,FALSE)*W$28)</f>
        <v>0</v>
      </c>
      <c r="X33" s="24"/>
      <c r="Y33" s="15" t="str">
        <f t="shared" si="82"/>
        <v/>
      </c>
      <c r="Z33" s="15">
        <f>IF(Y33="",0,VLOOKUP(Y33,Pointage[#All],2,FALSE)*Z$28)</f>
        <v>0</v>
      </c>
      <c r="AA33" s="24"/>
      <c r="AB33" s="15" t="str">
        <f t="shared" si="83"/>
        <v/>
      </c>
      <c r="AC33" s="15">
        <f>IF(AB33="",0,VLOOKUP(AB33,Pointage[#All],2,FALSE)*AC$28)</f>
        <v>0</v>
      </c>
      <c r="AD33" s="24"/>
      <c r="AE33" s="15" t="str">
        <f t="shared" si="84"/>
        <v/>
      </c>
      <c r="AF33" s="15">
        <f>IF(AE33="",0,VLOOKUP(AE33,Pointage[#All],2,FALSE)*AF$28)</f>
        <v>0</v>
      </c>
      <c r="AG33" s="16">
        <f t="shared" si="85"/>
        <v>0</v>
      </c>
      <c r="AH33" s="20"/>
      <c r="AI33" s="15" t="str">
        <f t="shared" si="86"/>
        <v/>
      </c>
      <c r="AJ33" s="15">
        <f>IF(AI33="",0,VLOOKUP(AI33,Pointage[#All],2,FALSE)*AJ$28)</f>
        <v>0</v>
      </c>
      <c r="AK33" s="24"/>
      <c r="AL33" s="15" t="str">
        <f t="shared" si="87"/>
        <v/>
      </c>
      <c r="AM33" s="15">
        <f>IF(AL33="",0,VLOOKUP(AL33,Pointage[#All],2,FALSE)*AM$28)</f>
        <v>0</v>
      </c>
      <c r="AN33" s="24"/>
      <c r="AO33" s="15" t="str">
        <f t="shared" si="88"/>
        <v/>
      </c>
      <c r="AP33" s="15">
        <f>IF(AO33="",0,VLOOKUP(AO33,Pointage[#All],2,FALSE)*AP$28)</f>
        <v>0</v>
      </c>
      <c r="AQ33" s="24"/>
      <c r="AR33" s="15" t="str">
        <f t="shared" si="89"/>
        <v/>
      </c>
      <c r="AS33" s="15">
        <f>IF(AR33="",0,VLOOKUP(AR33,Pointage[#All],2,FALSE)*AS$28)</f>
        <v>0</v>
      </c>
      <c r="AT33" s="16">
        <f t="shared" si="90"/>
        <v>0</v>
      </c>
      <c r="AU33" s="20"/>
      <c r="AV33" s="15" t="str">
        <f t="shared" si="91"/>
        <v/>
      </c>
      <c r="AW33" s="15">
        <f>IF(AV33="",0,VLOOKUP(AV33,Pointage[#All],2,FALSE)*AW$28)</f>
        <v>0</v>
      </c>
      <c r="AX33" s="24"/>
      <c r="AY33" s="15" t="str">
        <f t="shared" si="92"/>
        <v/>
      </c>
      <c r="AZ33" s="15">
        <f>IF(AY33="",0,VLOOKUP(AY33,Pointage[#All],2,FALSE)*AZ$28)</f>
        <v>0</v>
      </c>
      <c r="BA33" s="24"/>
      <c r="BB33" s="15" t="str">
        <f t="shared" si="93"/>
        <v/>
      </c>
      <c r="BC33" s="15">
        <f>IF(BB33="",0,VLOOKUP(BB33,Pointage[#All],2,FALSE)*BC$28)</f>
        <v>0</v>
      </c>
      <c r="BD33" s="24"/>
      <c r="BE33" s="15" t="str">
        <f t="shared" si="94"/>
        <v/>
      </c>
      <c r="BF33" s="15">
        <f>IF(BE33="",0,VLOOKUP(BE33,Pointage[#All],2,FALSE)*BF$28)</f>
        <v>0</v>
      </c>
      <c r="BG33" s="16">
        <f t="shared" si="95"/>
        <v>0</v>
      </c>
      <c r="BH33" s="20"/>
      <c r="BI33" s="15" t="str">
        <f t="shared" si="96"/>
        <v/>
      </c>
      <c r="BJ33" s="15">
        <f>IF(BI33="",0,VLOOKUP(BI33,Pointage[#All],2,FALSE)*BJ$28)</f>
        <v>0</v>
      </c>
      <c r="BK33" s="24"/>
      <c r="BL33" s="15" t="str">
        <f t="shared" si="97"/>
        <v/>
      </c>
      <c r="BM33" s="15">
        <f>IF(BL33="",0,VLOOKUP(BL33,Pointage[#All],2,FALSE)*BM$28)</f>
        <v>0</v>
      </c>
      <c r="BN33" s="24"/>
      <c r="BO33" s="15" t="str">
        <f t="shared" si="98"/>
        <v/>
      </c>
      <c r="BP33" s="15">
        <f>IF(BO33="",0,VLOOKUP(BO33,Pointage[#All],2,FALSE)*BP$28)</f>
        <v>0</v>
      </c>
      <c r="BQ33" s="24"/>
      <c r="BR33" s="15" t="str">
        <f t="shared" si="99"/>
        <v/>
      </c>
      <c r="BS33" s="15">
        <f>IF(BR33="",0,VLOOKUP(BR33,Pointage[#All],2,FALSE)*BS$28)</f>
        <v>0</v>
      </c>
      <c r="BT33" s="16">
        <f t="shared" si="100"/>
        <v>0</v>
      </c>
      <c r="BU33" s="20"/>
      <c r="BV33" s="15" t="str">
        <f t="shared" si="101"/>
        <v/>
      </c>
      <c r="BW33" s="15">
        <f>IF(BV33="",0,VLOOKUP(BV33,Pointage[#All],2,FALSE)*BW$28)</f>
        <v>0</v>
      </c>
      <c r="BX33" s="24">
        <v>61.83</v>
      </c>
      <c r="BY33" s="15">
        <f t="shared" si="102"/>
        <v>3</v>
      </c>
      <c r="BZ33" s="15">
        <f>IF(BY33="",0,VLOOKUP(BY33,Pointage[#All],2,FALSE)*BZ$28)</f>
        <v>16</v>
      </c>
      <c r="CA33" s="24">
        <v>56.110999999999997</v>
      </c>
      <c r="CB33" s="15">
        <f t="shared" si="103"/>
        <v>3</v>
      </c>
      <c r="CC33" s="15">
        <f>IF(CB33="",0,VLOOKUP(CB33,Pointage[#All],2,FALSE)*CC$28)</f>
        <v>12</v>
      </c>
      <c r="CD33" s="24"/>
      <c r="CE33" s="15" t="str">
        <f t="shared" si="104"/>
        <v/>
      </c>
      <c r="CF33" s="15">
        <f>IF(CE33="",0,VLOOKUP(CE33,Pointage[#All],2,FALSE)*CF$28)</f>
        <v>0</v>
      </c>
      <c r="CG33" s="16">
        <f t="shared" si="105"/>
        <v>35</v>
      </c>
      <c r="CH33" s="17">
        <f t="shared" si="106"/>
        <v>0</v>
      </c>
      <c r="CI33" s="25"/>
      <c r="CJ33" s="45">
        <f>BX33+CA33+CD33+CG33</f>
        <v>152.941</v>
      </c>
    </row>
    <row r="34" spans="1:88" x14ac:dyDescent="0.3">
      <c r="A34" s="20">
        <v>149</v>
      </c>
      <c r="B34" s="19" t="s">
        <v>201</v>
      </c>
      <c r="C34" s="19" t="s">
        <v>202</v>
      </c>
      <c r="D34" s="15">
        <f t="shared" si="72"/>
        <v>15</v>
      </c>
      <c r="E34" s="15">
        <f t="shared" si="73"/>
        <v>5</v>
      </c>
      <c r="F34" s="15" t="str">
        <f t="shared" si="74"/>
        <v/>
      </c>
      <c r="G34" s="15" t="str">
        <f t="shared" si="75"/>
        <v/>
      </c>
      <c r="H34" s="20"/>
      <c r="I34" s="15" t="str">
        <f t="shared" si="76"/>
        <v/>
      </c>
      <c r="J34" s="15">
        <f>IF(I34="",0,VLOOKUP(I34,Pointage[#All],2,FALSE)*J$28)</f>
        <v>0</v>
      </c>
      <c r="K34" s="24"/>
      <c r="L34" s="15" t="str">
        <f t="shared" si="77"/>
        <v/>
      </c>
      <c r="M34" s="15">
        <f>IF(L34="",0,VLOOKUP(L34,Pointage[#All],2,FALSE)*M$28)</f>
        <v>0</v>
      </c>
      <c r="N34" s="24"/>
      <c r="O34" s="15" t="str">
        <f t="shared" si="78"/>
        <v/>
      </c>
      <c r="P34" s="15">
        <f>IF(O34="",0,VLOOKUP(O34,Pointage[#All],2,FALSE)*P$28)</f>
        <v>0</v>
      </c>
      <c r="Q34" s="24"/>
      <c r="R34" s="15" t="str">
        <f t="shared" si="79"/>
        <v/>
      </c>
      <c r="S34" s="15">
        <f>IF(R34="",0,VLOOKUP(R34,Pointage[#All],2,FALSE)*S$28)</f>
        <v>0</v>
      </c>
      <c r="T34" s="16">
        <f t="shared" si="80"/>
        <v>0</v>
      </c>
      <c r="U34" s="20"/>
      <c r="V34" s="15" t="str">
        <f t="shared" si="81"/>
        <v/>
      </c>
      <c r="W34" s="15">
        <f>IF(V34="",0,VLOOKUP(V34,Pointage[#All],2,FALSE)*W$28)</f>
        <v>0</v>
      </c>
      <c r="X34" s="24"/>
      <c r="Y34" s="15" t="str">
        <f t="shared" si="82"/>
        <v/>
      </c>
      <c r="Z34" s="15">
        <f>IF(Y34="",0,VLOOKUP(Y34,Pointage[#All],2,FALSE)*Z$28)</f>
        <v>0</v>
      </c>
      <c r="AA34" s="24"/>
      <c r="AB34" s="15" t="str">
        <f t="shared" si="83"/>
        <v/>
      </c>
      <c r="AC34" s="15">
        <f>IF(AB34="",0,VLOOKUP(AB34,Pointage[#All],2,FALSE)*AC$28)</f>
        <v>0</v>
      </c>
      <c r="AD34" s="24"/>
      <c r="AE34" s="15" t="str">
        <f t="shared" si="84"/>
        <v/>
      </c>
      <c r="AF34" s="15">
        <f>IF(AE34="",0,VLOOKUP(AE34,Pointage[#All],2,FALSE)*AF$28)</f>
        <v>0</v>
      </c>
      <c r="AG34" s="16">
        <f t="shared" si="85"/>
        <v>0</v>
      </c>
      <c r="AH34" s="20"/>
      <c r="AI34" s="15" t="str">
        <f t="shared" si="86"/>
        <v/>
      </c>
      <c r="AJ34" s="15">
        <f>IF(AI34="",0,VLOOKUP(AI34,Pointage[#All],2,FALSE)*AJ$28)</f>
        <v>0</v>
      </c>
      <c r="AK34" s="24"/>
      <c r="AL34" s="15" t="str">
        <f t="shared" si="87"/>
        <v/>
      </c>
      <c r="AM34" s="15">
        <f>IF(AL34="",0,VLOOKUP(AL34,Pointage[#All],2,FALSE)*AM$28)</f>
        <v>0</v>
      </c>
      <c r="AN34" s="24"/>
      <c r="AO34" s="15" t="str">
        <f t="shared" si="88"/>
        <v/>
      </c>
      <c r="AP34" s="15">
        <f>IF(AO34="",0,VLOOKUP(AO34,Pointage[#All],2,FALSE)*AP$28)</f>
        <v>0</v>
      </c>
      <c r="AQ34" s="24"/>
      <c r="AR34" s="15" t="str">
        <f t="shared" si="89"/>
        <v/>
      </c>
      <c r="AS34" s="15">
        <f>IF(AR34="",0,VLOOKUP(AR34,Pointage[#All],2,FALSE)*AS$28)</f>
        <v>0</v>
      </c>
      <c r="AT34" s="16">
        <f t="shared" si="90"/>
        <v>0</v>
      </c>
      <c r="AU34" s="20"/>
      <c r="AV34" s="15" t="str">
        <f t="shared" si="91"/>
        <v/>
      </c>
      <c r="AW34" s="15">
        <f>IF(AV34="",0,VLOOKUP(AV34,Pointage[#All],2,FALSE)*AW$28)</f>
        <v>0</v>
      </c>
      <c r="AX34" s="24"/>
      <c r="AY34" s="15" t="str">
        <f t="shared" si="92"/>
        <v/>
      </c>
      <c r="AZ34" s="15">
        <f>IF(AY34="",0,VLOOKUP(AY34,Pointage[#All],2,FALSE)*AZ$28)</f>
        <v>0</v>
      </c>
      <c r="BA34" s="24"/>
      <c r="BB34" s="15" t="str">
        <f t="shared" si="93"/>
        <v/>
      </c>
      <c r="BC34" s="15">
        <f>IF(BB34="",0,VLOOKUP(BB34,Pointage[#All],2,FALSE)*BC$28)</f>
        <v>0</v>
      </c>
      <c r="BD34" s="24"/>
      <c r="BE34" s="15" t="str">
        <f t="shared" si="94"/>
        <v/>
      </c>
      <c r="BF34" s="15">
        <f>IF(BE34="",0,VLOOKUP(BE34,Pointage[#All],2,FALSE)*BF$28)</f>
        <v>0</v>
      </c>
      <c r="BG34" s="16">
        <f t="shared" si="95"/>
        <v>0</v>
      </c>
      <c r="BH34" s="20"/>
      <c r="BI34" s="15" t="str">
        <f t="shared" si="96"/>
        <v/>
      </c>
      <c r="BJ34" s="15">
        <f>IF(BI34="",0,VLOOKUP(BI34,Pointage[#All],2,FALSE)*BJ$28)</f>
        <v>0</v>
      </c>
      <c r="BK34" s="24"/>
      <c r="BL34" s="15" t="str">
        <f t="shared" si="97"/>
        <v/>
      </c>
      <c r="BM34" s="15">
        <f>IF(BL34="",0,VLOOKUP(BL34,Pointage[#All],2,FALSE)*BM$28)</f>
        <v>0</v>
      </c>
      <c r="BN34" s="24"/>
      <c r="BO34" s="15" t="str">
        <f t="shared" si="98"/>
        <v/>
      </c>
      <c r="BP34" s="15">
        <f>IF(BO34="",0,VLOOKUP(BO34,Pointage[#All],2,FALSE)*BP$28)</f>
        <v>0</v>
      </c>
      <c r="BQ34" s="24"/>
      <c r="BR34" s="15" t="str">
        <f t="shared" si="99"/>
        <v/>
      </c>
      <c r="BS34" s="15">
        <f>IF(BR34="",0,VLOOKUP(BR34,Pointage[#All],2,FALSE)*BS$28)</f>
        <v>0</v>
      </c>
      <c r="BT34" s="16">
        <f t="shared" si="100"/>
        <v>0</v>
      </c>
      <c r="BU34" s="20"/>
      <c r="BV34" s="15" t="str">
        <f t="shared" si="101"/>
        <v/>
      </c>
      <c r="BW34" s="15">
        <f>IF(BV34="",0,VLOOKUP(BV34,Pointage[#All],2,FALSE)*BW$28)</f>
        <v>0</v>
      </c>
      <c r="BX34" s="24">
        <v>60</v>
      </c>
      <c r="BY34" s="15">
        <f t="shared" si="102"/>
        <v>4</v>
      </c>
      <c r="BZ34" s="15">
        <f>IF(BY34="",0,VLOOKUP(BY34,Pointage[#All],2,FALSE)*BZ$28)</f>
        <v>12</v>
      </c>
      <c r="CA34" s="24"/>
      <c r="CB34" s="15" t="str">
        <f t="shared" si="103"/>
        <v/>
      </c>
      <c r="CC34" s="15">
        <f>IF(CB34="",0,VLOOKUP(CB34,Pointage[#All],2,FALSE)*CC$28)</f>
        <v>0</v>
      </c>
      <c r="CD34" s="24"/>
      <c r="CE34" s="15" t="str">
        <f t="shared" si="104"/>
        <v/>
      </c>
      <c r="CF34" s="15">
        <f>IF(CE34="",0,VLOOKUP(CE34,Pointage[#All],2,FALSE)*CF$28)</f>
        <v>0</v>
      </c>
      <c r="CG34" s="16">
        <f t="shared" si="105"/>
        <v>15</v>
      </c>
      <c r="CH34" s="17">
        <f t="shared" si="106"/>
        <v>0</v>
      </c>
      <c r="CI34" s="25"/>
      <c r="CJ34" s="45">
        <f>BX34+CA34+CD34+CG34</f>
        <v>75</v>
      </c>
    </row>
    <row r="35" spans="1:88" ht="15.6" x14ac:dyDescent="0.3">
      <c r="A35" s="20"/>
      <c r="B35" s="19" t="s">
        <v>90</v>
      </c>
      <c r="C35" s="19" t="s">
        <v>94</v>
      </c>
      <c r="D35" s="15">
        <f t="shared" si="72"/>
        <v>6</v>
      </c>
      <c r="E35" s="15">
        <f t="shared" si="73"/>
        <v>6</v>
      </c>
      <c r="F35" s="15" t="str">
        <f t="shared" si="74"/>
        <v/>
      </c>
      <c r="G35" s="15" t="str">
        <f t="shared" si="75"/>
        <v/>
      </c>
      <c r="H35" s="20"/>
      <c r="I35" s="15" t="str">
        <f t="shared" si="76"/>
        <v/>
      </c>
      <c r="J35" s="15">
        <f>IF(I35="",0,VLOOKUP(I35,Pointage[#All],2,FALSE)*J$28)</f>
        <v>0</v>
      </c>
      <c r="K35" s="24">
        <v>65</v>
      </c>
      <c r="L35" s="15">
        <f t="shared" si="77"/>
        <v>1</v>
      </c>
      <c r="M35" s="15">
        <f>IF(L35="",0,VLOOKUP(L35,Pointage[#All],2,FALSE)*M$28)</f>
        <v>6</v>
      </c>
      <c r="N35" s="24"/>
      <c r="O35" s="15" t="str">
        <f t="shared" si="78"/>
        <v/>
      </c>
      <c r="P35" s="15">
        <f>IF(O35="",0,VLOOKUP(O35,Pointage[#All],2,FALSE)*P$28)</f>
        <v>0</v>
      </c>
      <c r="Q35" s="24"/>
      <c r="R35" s="15" t="str">
        <f t="shared" si="79"/>
        <v/>
      </c>
      <c r="S35" s="15">
        <f>IF(R35="",0,VLOOKUP(R35,Pointage[#All],2,FALSE)*S$28)</f>
        <v>0</v>
      </c>
      <c r="T35" s="16">
        <f t="shared" si="80"/>
        <v>6</v>
      </c>
      <c r="U35" s="20"/>
      <c r="V35" s="15" t="str">
        <f t="shared" si="81"/>
        <v/>
      </c>
      <c r="W35" s="15">
        <f>IF(V35="",0,VLOOKUP(V35,Pointage[#All],2,FALSE)*W$28)</f>
        <v>0</v>
      </c>
      <c r="X35" s="24"/>
      <c r="Y35" s="15" t="str">
        <f t="shared" si="82"/>
        <v/>
      </c>
      <c r="Z35" s="15">
        <f>IF(Y35="",0,VLOOKUP(Y35,Pointage[#All],2,FALSE)*Z$28)</f>
        <v>0</v>
      </c>
      <c r="AA35" s="24"/>
      <c r="AB35" s="15" t="str">
        <f t="shared" si="83"/>
        <v/>
      </c>
      <c r="AC35" s="15">
        <f>IF(AB35="",0,VLOOKUP(AB35,Pointage[#All],2,FALSE)*AC$28)</f>
        <v>0</v>
      </c>
      <c r="AD35" s="24"/>
      <c r="AE35" s="15" t="str">
        <f t="shared" si="84"/>
        <v/>
      </c>
      <c r="AF35" s="15">
        <f>IF(AE35="",0,VLOOKUP(AE35,Pointage[#All],2,FALSE)*AF$28)</f>
        <v>0</v>
      </c>
      <c r="AG35" s="16">
        <f t="shared" si="85"/>
        <v>0</v>
      </c>
      <c r="AH35" s="20"/>
      <c r="AI35" s="15" t="str">
        <f t="shared" si="86"/>
        <v/>
      </c>
      <c r="AJ35" s="15">
        <f>IF(AI35="",0,VLOOKUP(AI35,Pointage[#All],2,FALSE)*AJ$28)</f>
        <v>0</v>
      </c>
      <c r="AK35" s="24"/>
      <c r="AL35" s="15" t="str">
        <f t="shared" si="87"/>
        <v/>
      </c>
      <c r="AM35" s="15">
        <f>IF(AL35="",0,VLOOKUP(AL35,Pointage[#All],2,FALSE)*AM$28)</f>
        <v>0</v>
      </c>
      <c r="AN35" s="24"/>
      <c r="AO35" s="15" t="str">
        <f t="shared" si="88"/>
        <v/>
      </c>
      <c r="AP35" s="15">
        <f>IF(AO35="",0,VLOOKUP(AO35,Pointage[#All],2,FALSE)*AP$28)</f>
        <v>0</v>
      </c>
      <c r="AQ35" s="24"/>
      <c r="AR35" s="15" t="str">
        <f t="shared" si="89"/>
        <v/>
      </c>
      <c r="AS35" s="15">
        <f>IF(AR35="",0,VLOOKUP(AR35,Pointage[#All],2,FALSE)*AS$28)</f>
        <v>0</v>
      </c>
      <c r="AT35" s="16">
        <f t="shared" si="90"/>
        <v>0</v>
      </c>
      <c r="AU35" s="20"/>
      <c r="AV35" s="15" t="str">
        <f t="shared" si="91"/>
        <v/>
      </c>
      <c r="AW35" s="15">
        <f>IF(AV35="",0,VLOOKUP(AV35,Pointage[#All],2,FALSE)*AW$28)</f>
        <v>0</v>
      </c>
      <c r="AX35" s="24"/>
      <c r="AY35" s="15" t="str">
        <f t="shared" si="92"/>
        <v/>
      </c>
      <c r="AZ35" s="15">
        <f>IF(AY35="",0,VLOOKUP(AY35,Pointage[#All],2,FALSE)*AZ$28)</f>
        <v>0</v>
      </c>
      <c r="BA35" s="24"/>
      <c r="BB35" s="15" t="str">
        <f t="shared" si="93"/>
        <v/>
      </c>
      <c r="BC35" s="15">
        <f>IF(BB35="",0,VLOOKUP(BB35,Pointage[#All],2,FALSE)*BC$28)</f>
        <v>0</v>
      </c>
      <c r="BD35" s="24"/>
      <c r="BE35" s="15" t="str">
        <f t="shared" si="94"/>
        <v/>
      </c>
      <c r="BF35" s="15">
        <f>IF(BE35="",0,VLOOKUP(BE35,Pointage[#All],2,FALSE)*BF$28)</f>
        <v>0</v>
      </c>
      <c r="BG35" s="16">
        <f t="shared" si="95"/>
        <v>0</v>
      </c>
      <c r="BH35" s="20"/>
      <c r="BI35" s="15" t="str">
        <f t="shared" si="96"/>
        <v/>
      </c>
      <c r="BJ35" s="15">
        <f>IF(BI35="",0,VLOOKUP(BI35,Pointage[#All],2,FALSE)*BJ$28)</f>
        <v>0</v>
      </c>
      <c r="BK35" s="24"/>
      <c r="BL35" s="15" t="str">
        <f t="shared" si="97"/>
        <v/>
      </c>
      <c r="BM35" s="15">
        <f>IF(BL35="",0,VLOOKUP(BL35,Pointage[#All],2,FALSE)*BM$28)</f>
        <v>0</v>
      </c>
      <c r="BN35" s="24"/>
      <c r="BO35" s="15" t="str">
        <f t="shared" si="98"/>
        <v/>
      </c>
      <c r="BP35" s="15">
        <f>IF(BO35="",0,VLOOKUP(BO35,Pointage[#All],2,FALSE)*BP$28)</f>
        <v>0</v>
      </c>
      <c r="BQ35" s="24"/>
      <c r="BR35" s="15" t="str">
        <f t="shared" si="99"/>
        <v/>
      </c>
      <c r="BS35" s="15">
        <f>IF(BR35="",0,VLOOKUP(BR35,Pointage[#All],2,FALSE)*BS$28)</f>
        <v>0</v>
      </c>
      <c r="BT35" s="16">
        <f t="shared" si="100"/>
        <v>0</v>
      </c>
      <c r="BU35" s="20"/>
      <c r="BV35" s="15" t="str">
        <f t="shared" si="101"/>
        <v/>
      </c>
      <c r="BW35" s="15">
        <f>IF(BV35="",0,VLOOKUP(BV35,Pointage[#All],2,FALSE)*BW$28)</f>
        <v>0</v>
      </c>
      <c r="BX35" s="24"/>
      <c r="BY35" s="15" t="str">
        <f t="shared" si="102"/>
        <v/>
      </c>
      <c r="BZ35" s="15">
        <f>IF(BY35="",0,VLOOKUP(BY35,Pointage[#All],2,FALSE)*BZ$28)</f>
        <v>0</v>
      </c>
      <c r="CA35" s="24"/>
      <c r="CB35" s="15" t="str">
        <f t="shared" si="103"/>
        <v/>
      </c>
      <c r="CC35" s="15">
        <f>IF(CB35="",0,VLOOKUP(CB35,Pointage[#All],2,FALSE)*CC$28)</f>
        <v>0</v>
      </c>
      <c r="CD35" s="24"/>
      <c r="CE35" s="15" t="str">
        <f t="shared" si="104"/>
        <v/>
      </c>
      <c r="CF35" s="15">
        <f>IF(CE35="",0,VLOOKUP(CE35,Pointage[#All],2,FALSE)*CF$28)</f>
        <v>0</v>
      </c>
      <c r="CG35" s="16">
        <f t="shared" si="105"/>
        <v>0</v>
      </c>
      <c r="CH35" s="17">
        <f t="shared" si="106"/>
        <v>0</v>
      </c>
      <c r="CI35" s="47"/>
      <c r="CJ35" s="45">
        <f>BW35+BZ35+CC35+CF35</f>
        <v>0</v>
      </c>
    </row>
    <row r="36" spans="1:88" ht="15.6" x14ac:dyDescent="0.3">
      <c r="A36" s="23"/>
      <c r="B36" s="19" t="s">
        <v>90</v>
      </c>
      <c r="C36" s="19" t="s">
        <v>91</v>
      </c>
      <c r="D36" s="15">
        <f t="shared" si="72"/>
        <v>5</v>
      </c>
      <c r="E36" s="15">
        <f t="shared" si="73"/>
        <v>7</v>
      </c>
      <c r="F36" s="15" t="str">
        <f t="shared" si="74"/>
        <v/>
      </c>
      <c r="G36" s="15" t="str">
        <f t="shared" si="75"/>
        <v/>
      </c>
      <c r="H36" s="20">
        <v>62.805999999999997</v>
      </c>
      <c r="I36" s="15">
        <f t="shared" si="76"/>
        <v>2</v>
      </c>
      <c r="J36" s="15">
        <f>IF(I36="",0,VLOOKUP(I36,Pointage[#All],2,FALSE)*J$28)</f>
        <v>5</v>
      </c>
      <c r="K36" s="24"/>
      <c r="L36" s="15" t="str">
        <f t="shared" si="77"/>
        <v/>
      </c>
      <c r="M36" s="15">
        <f>IF(L36="",0,VLOOKUP(L36,Pointage[#All],2,FALSE)*M$28)</f>
        <v>0</v>
      </c>
      <c r="N36" s="24"/>
      <c r="O36" s="15" t="str">
        <f t="shared" si="78"/>
        <v/>
      </c>
      <c r="P36" s="15">
        <f>IF(O36="",0,VLOOKUP(O36,Pointage[#All],2,FALSE)*P$28)</f>
        <v>0</v>
      </c>
      <c r="Q36" s="24"/>
      <c r="R36" s="15" t="str">
        <f t="shared" si="79"/>
        <v/>
      </c>
      <c r="S36" s="15">
        <f>IF(R36="",0,VLOOKUP(R36,Pointage[#All],2,FALSE)*S$28)</f>
        <v>0</v>
      </c>
      <c r="T36" s="16">
        <f t="shared" si="80"/>
        <v>5</v>
      </c>
      <c r="U36" s="20"/>
      <c r="V36" s="15" t="str">
        <f t="shared" si="81"/>
        <v/>
      </c>
      <c r="W36" s="15">
        <f>IF(V36="",0,VLOOKUP(V36,Pointage[#All],2,FALSE)*W$28)</f>
        <v>0</v>
      </c>
      <c r="X36" s="24"/>
      <c r="Y36" s="15" t="str">
        <f t="shared" si="82"/>
        <v/>
      </c>
      <c r="Z36" s="15">
        <f>IF(Y36="",0,VLOOKUP(Y36,Pointage[#All],2,FALSE)*Z$28)</f>
        <v>0</v>
      </c>
      <c r="AA36" s="24"/>
      <c r="AB36" s="15" t="str">
        <f t="shared" si="83"/>
        <v/>
      </c>
      <c r="AC36" s="15">
        <f>IF(AB36="",0,VLOOKUP(AB36,Pointage[#All],2,FALSE)*AC$28)</f>
        <v>0</v>
      </c>
      <c r="AD36" s="24"/>
      <c r="AE36" s="15" t="str">
        <f t="shared" si="84"/>
        <v/>
      </c>
      <c r="AF36" s="15">
        <f>IF(AE36="",0,VLOOKUP(AE36,Pointage[#All],2,FALSE)*AF$28)</f>
        <v>0</v>
      </c>
      <c r="AG36" s="16">
        <f t="shared" si="85"/>
        <v>0</v>
      </c>
      <c r="AH36" s="20"/>
      <c r="AI36" s="15" t="str">
        <f t="shared" si="86"/>
        <v/>
      </c>
      <c r="AJ36" s="15">
        <f>IF(AI36="",0,VLOOKUP(AI36,Pointage[#All],2,FALSE)*AJ$28)</f>
        <v>0</v>
      </c>
      <c r="AK36" s="24"/>
      <c r="AL36" s="15" t="str">
        <f t="shared" si="87"/>
        <v/>
      </c>
      <c r="AM36" s="15">
        <f>IF(AL36="",0,VLOOKUP(AL36,Pointage[#All],2,FALSE)*AM$28)</f>
        <v>0</v>
      </c>
      <c r="AN36" s="24"/>
      <c r="AO36" s="15" t="str">
        <f t="shared" si="88"/>
        <v/>
      </c>
      <c r="AP36" s="15">
        <f>IF(AO36="",0,VLOOKUP(AO36,Pointage[#All],2,FALSE)*AP$28)</f>
        <v>0</v>
      </c>
      <c r="AQ36" s="24"/>
      <c r="AR36" s="15" t="str">
        <f t="shared" si="89"/>
        <v/>
      </c>
      <c r="AS36" s="15">
        <f>IF(AR36="",0,VLOOKUP(AR36,Pointage[#All],2,FALSE)*AS$28)</f>
        <v>0</v>
      </c>
      <c r="AT36" s="16">
        <f t="shared" si="90"/>
        <v>0</v>
      </c>
      <c r="AU36" s="20"/>
      <c r="AV36" s="15" t="str">
        <f t="shared" si="91"/>
        <v/>
      </c>
      <c r="AW36" s="15">
        <f>IF(AV36="",0,VLOOKUP(AV36,Pointage[#All],2,FALSE)*AW$28)</f>
        <v>0</v>
      </c>
      <c r="AX36" s="24"/>
      <c r="AY36" s="15" t="str">
        <f t="shared" si="92"/>
        <v/>
      </c>
      <c r="AZ36" s="15">
        <f>IF(AY36="",0,VLOOKUP(AY36,Pointage[#All],2,FALSE)*AZ$28)</f>
        <v>0</v>
      </c>
      <c r="BA36" s="24"/>
      <c r="BB36" s="15" t="str">
        <f t="shared" si="93"/>
        <v/>
      </c>
      <c r="BC36" s="15">
        <f>IF(BB36="",0,VLOOKUP(BB36,Pointage[#All],2,FALSE)*BC$28)</f>
        <v>0</v>
      </c>
      <c r="BD36" s="24"/>
      <c r="BE36" s="15" t="str">
        <f t="shared" si="94"/>
        <v/>
      </c>
      <c r="BF36" s="15">
        <f>IF(BE36="",0,VLOOKUP(BE36,Pointage[#All],2,FALSE)*BF$28)</f>
        <v>0</v>
      </c>
      <c r="BG36" s="16">
        <f t="shared" si="95"/>
        <v>0</v>
      </c>
      <c r="BH36" s="20"/>
      <c r="BI36" s="15" t="str">
        <f t="shared" si="96"/>
        <v/>
      </c>
      <c r="BJ36" s="15">
        <f>IF(BI36="",0,VLOOKUP(BI36,Pointage[#All],2,FALSE)*BJ$28)</f>
        <v>0</v>
      </c>
      <c r="BK36" s="24"/>
      <c r="BL36" s="15" t="str">
        <f t="shared" si="97"/>
        <v/>
      </c>
      <c r="BM36" s="15">
        <f>IF(BL36="",0,VLOOKUP(BL36,Pointage[#All],2,FALSE)*BM$28)</f>
        <v>0</v>
      </c>
      <c r="BN36" s="24"/>
      <c r="BO36" s="15" t="str">
        <f t="shared" si="98"/>
        <v/>
      </c>
      <c r="BP36" s="15">
        <f>IF(BO36="",0,VLOOKUP(BO36,Pointage[#All],2,FALSE)*BP$28)</f>
        <v>0</v>
      </c>
      <c r="BQ36" s="24"/>
      <c r="BR36" s="15" t="str">
        <f t="shared" si="99"/>
        <v/>
      </c>
      <c r="BS36" s="15">
        <f>IF(BR36="",0,VLOOKUP(BR36,Pointage[#All],2,FALSE)*BS$28)</f>
        <v>0</v>
      </c>
      <c r="BT36" s="16">
        <f t="shared" si="100"/>
        <v>0</v>
      </c>
      <c r="BU36" s="20"/>
      <c r="BV36" s="15" t="str">
        <f t="shared" si="101"/>
        <v/>
      </c>
      <c r="BW36" s="15">
        <f>IF(BV36="",0,VLOOKUP(BV36,Pointage[#All],2,FALSE)*BW$28)</f>
        <v>0</v>
      </c>
      <c r="BX36" s="24"/>
      <c r="BY36" s="15" t="str">
        <f t="shared" si="102"/>
        <v/>
      </c>
      <c r="BZ36" s="15">
        <f>IF(BY36="",0,VLOOKUP(BY36,Pointage[#All],2,FALSE)*BZ$28)</f>
        <v>0</v>
      </c>
      <c r="CA36" s="24"/>
      <c r="CB36" s="15" t="str">
        <f t="shared" si="103"/>
        <v/>
      </c>
      <c r="CC36" s="15">
        <f>IF(CB36="",0,VLOOKUP(CB36,Pointage[#All],2,FALSE)*CC$28)</f>
        <v>0</v>
      </c>
      <c r="CD36" s="24"/>
      <c r="CE36" s="15" t="str">
        <f t="shared" si="104"/>
        <v/>
      </c>
      <c r="CF36" s="15">
        <f>IF(CE36="",0,VLOOKUP(CE36,Pointage[#All],2,FALSE)*CF$28)</f>
        <v>0</v>
      </c>
      <c r="CG36" s="16">
        <f t="shared" si="105"/>
        <v>0</v>
      </c>
      <c r="CH36" s="17">
        <f t="shared" si="106"/>
        <v>0</v>
      </c>
      <c r="CI36" s="48"/>
      <c r="CJ36" s="45">
        <f>BW36+BZ36+CC36+CF36</f>
        <v>0</v>
      </c>
    </row>
    <row r="37" spans="1:88" x14ac:dyDescent="0.3">
      <c r="A37" s="20">
        <v>1476</v>
      </c>
      <c r="B37" s="19" t="s">
        <v>200</v>
      </c>
      <c r="C37" s="19" t="s">
        <v>194</v>
      </c>
      <c r="D37" s="15">
        <f t="shared" si="72"/>
        <v>0</v>
      </c>
      <c r="E37" s="15" t="str">
        <f t="shared" si="73"/>
        <v/>
      </c>
      <c r="F37" s="15" t="str">
        <f t="shared" si="74"/>
        <v/>
      </c>
      <c r="G37" s="15" t="str">
        <f t="shared" si="75"/>
        <v/>
      </c>
      <c r="H37" s="20"/>
      <c r="I37" s="15" t="str">
        <f t="shared" si="76"/>
        <v/>
      </c>
      <c r="J37" s="15">
        <f>IF(I37="",0,VLOOKUP(I37,Pointage[#All],2,FALSE)*J$28)</f>
        <v>0</v>
      </c>
      <c r="K37" s="24"/>
      <c r="L37" s="15" t="str">
        <f t="shared" si="77"/>
        <v/>
      </c>
      <c r="M37" s="15">
        <f>IF(L37="",0,VLOOKUP(L37,Pointage[#All],2,FALSE)*M$28)</f>
        <v>0</v>
      </c>
      <c r="N37" s="24"/>
      <c r="O37" s="15" t="str">
        <f t="shared" si="78"/>
        <v/>
      </c>
      <c r="P37" s="15">
        <f>IF(O37="",0,VLOOKUP(O37,Pointage[#All],2,FALSE)*P$28)</f>
        <v>0</v>
      </c>
      <c r="Q37" s="24"/>
      <c r="R37" s="15" t="str">
        <f t="shared" si="79"/>
        <v/>
      </c>
      <c r="S37" s="15">
        <f>IF(R37="",0,VLOOKUP(R37,Pointage[#All],2,FALSE)*S$28)</f>
        <v>0</v>
      </c>
      <c r="T37" s="16">
        <f t="shared" si="80"/>
        <v>0</v>
      </c>
      <c r="U37" s="20"/>
      <c r="V37" s="15" t="str">
        <f t="shared" si="81"/>
        <v/>
      </c>
      <c r="W37" s="15">
        <f>IF(V37="",0,VLOOKUP(V37,Pointage[#All],2,FALSE)*W$28)</f>
        <v>0</v>
      </c>
      <c r="X37" s="24"/>
      <c r="Y37" s="15" t="str">
        <f t="shared" si="82"/>
        <v/>
      </c>
      <c r="Z37" s="15">
        <f>IF(Y37="",0,VLOOKUP(Y37,Pointage[#All],2,FALSE)*Z$28)</f>
        <v>0</v>
      </c>
      <c r="AA37" s="24"/>
      <c r="AB37" s="15" t="str">
        <f t="shared" si="83"/>
        <v/>
      </c>
      <c r="AC37" s="15">
        <f>IF(AB37="",0,VLOOKUP(AB37,Pointage[#All],2,FALSE)*AC$28)</f>
        <v>0</v>
      </c>
      <c r="AD37" s="24"/>
      <c r="AE37" s="15" t="str">
        <f t="shared" si="84"/>
        <v/>
      </c>
      <c r="AF37" s="15">
        <f>IF(AE37="",0,VLOOKUP(AE37,Pointage[#All],2,FALSE)*AF$28)</f>
        <v>0</v>
      </c>
      <c r="AG37" s="16">
        <f t="shared" si="85"/>
        <v>0</v>
      </c>
      <c r="AH37" s="20"/>
      <c r="AI37" s="15" t="str">
        <f t="shared" si="86"/>
        <v/>
      </c>
      <c r="AJ37" s="15">
        <f>IF(AI37="",0,VLOOKUP(AI37,Pointage[#All],2,FALSE)*AJ$28)</f>
        <v>0</v>
      </c>
      <c r="AK37" s="24"/>
      <c r="AL37" s="15" t="str">
        <f t="shared" si="87"/>
        <v/>
      </c>
      <c r="AM37" s="15">
        <f>IF(AL37="",0,VLOOKUP(AL37,Pointage[#All],2,FALSE)*AM$28)</f>
        <v>0</v>
      </c>
      <c r="AN37" s="24"/>
      <c r="AO37" s="15" t="str">
        <f t="shared" si="88"/>
        <v/>
      </c>
      <c r="AP37" s="15">
        <f>IF(AO37="",0,VLOOKUP(AO37,Pointage[#All],2,FALSE)*AP$28)</f>
        <v>0</v>
      </c>
      <c r="AQ37" s="24"/>
      <c r="AR37" s="15" t="str">
        <f t="shared" si="89"/>
        <v/>
      </c>
      <c r="AS37" s="15">
        <f>IF(AR37="",0,VLOOKUP(AR37,Pointage[#All],2,FALSE)*AS$28)</f>
        <v>0</v>
      </c>
      <c r="AT37" s="16">
        <f t="shared" si="90"/>
        <v>0</v>
      </c>
      <c r="AU37" s="20"/>
      <c r="AV37" s="15" t="str">
        <f t="shared" si="91"/>
        <v/>
      </c>
      <c r="AW37" s="15">
        <f>IF(AV37="",0,VLOOKUP(AV37,Pointage[#All],2,FALSE)*AW$28)</f>
        <v>0</v>
      </c>
      <c r="AX37" s="24"/>
      <c r="AY37" s="15" t="str">
        <f t="shared" si="92"/>
        <v/>
      </c>
      <c r="AZ37" s="15">
        <f>IF(AY37="",0,VLOOKUP(AY37,Pointage[#All],2,FALSE)*AZ$28)</f>
        <v>0</v>
      </c>
      <c r="BA37" s="24"/>
      <c r="BB37" s="15" t="str">
        <f t="shared" si="93"/>
        <v/>
      </c>
      <c r="BC37" s="15">
        <f>IF(BB37="",0,VLOOKUP(BB37,Pointage[#All],2,FALSE)*BC$28)</f>
        <v>0</v>
      </c>
      <c r="BD37" s="24"/>
      <c r="BE37" s="15" t="str">
        <f t="shared" si="94"/>
        <v/>
      </c>
      <c r="BF37" s="15">
        <f>IF(BE37="",0,VLOOKUP(BE37,Pointage[#All],2,FALSE)*BF$28)</f>
        <v>0</v>
      </c>
      <c r="BG37" s="16">
        <f t="shared" si="95"/>
        <v>0</v>
      </c>
      <c r="BH37" s="20"/>
      <c r="BI37" s="15" t="str">
        <f t="shared" si="96"/>
        <v/>
      </c>
      <c r="BJ37" s="15">
        <f>IF(BI37="",0,VLOOKUP(BI37,Pointage[#All],2,FALSE)*BJ$28)</f>
        <v>0</v>
      </c>
      <c r="BK37" s="24"/>
      <c r="BL37" s="15" t="str">
        <f t="shared" si="97"/>
        <v/>
      </c>
      <c r="BM37" s="15">
        <f>IF(BL37="",0,VLOOKUP(BL37,Pointage[#All],2,FALSE)*BM$28)</f>
        <v>0</v>
      </c>
      <c r="BN37" s="24"/>
      <c r="BO37" s="15" t="str">
        <f t="shared" si="98"/>
        <v/>
      </c>
      <c r="BP37" s="15">
        <f>IF(BO37="",0,VLOOKUP(BO37,Pointage[#All],2,FALSE)*BP$28)</f>
        <v>0</v>
      </c>
      <c r="BQ37" s="24"/>
      <c r="BR37" s="15" t="str">
        <f t="shared" si="99"/>
        <v/>
      </c>
      <c r="BS37" s="15">
        <f>IF(BR37="",0,VLOOKUP(BR37,Pointage[#All],2,FALSE)*BS$28)</f>
        <v>0</v>
      </c>
      <c r="BT37" s="16">
        <f t="shared" si="100"/>
        <v>0</v>
      </c>
      <c r="BU37" s="20"/>
      <c r="BV37" s="15" t="str">
        <f t="shared" si="101"/>
        <v/>
      </c>
      <c r="BW37" s="15">
        <f>IF(BV37="",0,VLOOKUP(BV37,Pointage[#All],2,FALSE)*BW$28)</f>
        <v>0</v>
      </c>
      <c r="BX37" s="24">
        <v>0</v>
      </c>
      <c r="BY37" s="15" t="str">
        <f t="shared" si="102"/>
        <v/>
      </c>
      <c r="BZ37" s="15">
        <f>IF(BY37="",0,VLOOKUP(BY37,Pointage[#All],2,FALSE)*BZ$28)</f>
        <v>0</v>
      </c>
      <c r="CA37" s="24"/>
      <c r="CB37" s="15" t="str">
        <f t="shared" si="103"/>
        <v/>
      </c>
      <c r="CC37" s="15">
        <f>IF(CB37="",0,VLOOKUP(CB37,Pointage[#All],2,FALSE)*CC$28)</f>
        <v>0</v>
      </c>
      <c r="CD37" s="24"/>
      <c r="CE37" s="15" t="str">
        <f t="shared" si="104"/>
        <v/>
      </c>
      <c r="CF37" s="15">
        <f>IF(CE37="",0,VLOOKUP(CE37,Pointage[#All],2,FALSE)*CF$28)</f>
        <v>0</v>
      </c>
      <c r="CG37" s="16">
        <f t="shared" si="105"/>
        <v>0</v>
      </c>
      <c r="CH37" s="17">
        <f t="shared" si="106"/>
        <v>0</v>
      </c>
      <c r="CI37" s="25"/>
      <c r="CJ37" s="45">
        <f>BW37+BZ37+CC37+CF37</f>
        <v>0</v>
      </c>
    </row>
    <row r="38" spans="1:88" x14ac:dyDescent="0.3">
      <c r="A38" s="28"/>
      <c r="B38" s="21"/>
      <c r="C38" s="21"/>
      <c r="D38" s="15">
        <f t="shared" ref="D38:D52" si="107">T38+AG38++AT38+BG38+BT38+CG38</f>
        <v>0</v>
      </c>
      <c r="E38" s="15" t="str">
        <f t="shared" ref="E38:E52" si="108">IF(D38=0,"",RANK(D38,D$30:D$52,0))</f>
        <v/>
      </c>
      <c r="F38" s="15" t="str">
        <f t="shared" si="74"/>
        <v/>
      </c>
      <c r="G38" s="15" t="str">
        <f t="shared" ref="G38:G52" si="109">IF(E38=1,"Or",IF(E38=2,"Argent",IF(E38=3,"Bronze","")))</f>
        <v/>
      </c>
      <c r="H38" s="20"/>
      <c r="I38" s="15" t="str">
        <f t="shared" ref="I38:I52" si="110">IF(H38=0,"",IF(COUNTIF(H$30:H$52,"&gt;0")&gt;1,RANK(H38,H$30:H$52,0),IF(H38&gt;=63,1,IF(AND(H38&gt;=60,H38&lt;=62.9),2,3))))</f>
        <v/>
      </c>
      <c r="J38" s="15">
        <f>IF(I38="",0,VLOOKUP(I38,Pointage[#All],2,FALSE)*J$28)</f>
        <v>0</v>
      </c>
      <c r="K38" s="24"/>
      <c r="L38" s="15" t="str">
        <f t="shared" ref="L38:L52" si="111">IF(K38=0,"",IF(COUNTIF(K$30:K$52,"&gt;0")&gt;1,RANK(K38,K$30:K$52,0),IF(K38&gt;=63,1,IF(AND(K38&gt;=60,K38&lt;=62.9),2,3))))</f>
        <v/>
      </c>
      <c r="M38" s="15">
        <f>IF(L38="",0,VLOOKUP(L38,Pointage[#All],2,FALSE)*M$28)</f>
        <v>0</v>
      </c>
      <c r="N38" s="24"/>
      <c r="O38" s="15" t="str">
        <f t="shared" ref="O38:O52" si="112">IF(N38=0,"",IF(COUNTIF(N$30:N$52,"&gt;0")&gt;1,RANK(N38,N$30:N$52,0),IF(N38&gt;=63,1,IF(AND(N38&gt;=60,N38&lt;=62.9),2,3))))</f>
        <v/>
      </c>
      <c r="P38" s="15">
        <f>IF(O38="",0,VLOOKUP(O38,Pointage[#All],2,FALSE)*P$28)</f>
        <v>0</v>
      </c>
      <c r="Q38" s="24"/>
      <c r="R38" s="15" t="str">
        <f t="shared" si="79"/>
        <v/>
      </c>
      <c r="S38" s="15">
        <f>IF(R38="",0,VLOOKUP(R38,Pointage[#All],2,FALSE)*S$28)</f>
        <v>0</v>
      </c>
      <c r="T38" s="16">
        <f t="shared" ref="T38:T52" si="113">IF(J38="","",J38+M38+S38)</f>
        <v>0</v>
      </c>
      <c r="U38" s="20"/>
      <c r="V38" s="15" t="str">
        <f t="shared" ref="V38:V52" si="114">IF(U38=0,"",IF(COUNTIF(U$30:U$52,"&gt;0")&gt;1,RANK(U38,U$30:U$52,0),IF(U38&gt;=63,1,IF(AND(U38&gt;=60,U38&lt;=62.9),2,3))))</f>
        <v/>
      </c>
      <c r="W38" s="15">
        <f>IF(V38="",0,VLOOKUP(V38,Pointage[#All],2,FALSE)*W$28)</f>
        <v>0</v>
      </c>
      <c r="X38" s="24"/>
      <c r="Y38" s="15" t="str">
        <f t="shared" ref="Y38:Y52" si="115">IF(X38=0,"",IF(COUNTIF(X$30:X$52,"&gt;0")&gt;1,RANK(X38,X$30:X$52,0),IF(X38&gt;=63,1,IF(AND(X38&gt;=60,X38&lt;=62.9),2,3))))</f>
        <v/>
      </c>
      <c r="Z38" s="15">
        <f>IF(Y38="",0,VLOOKUP(Y38,Pointage[#All],2,FALSE)*Z$28)</f>
        <v>0</v>
      </c>
      <c r="AA38" s="24"/>
      <c r="AB38" s="15" t="str">
        <f t="shared" ref="AB38:AB52" si="116">IF(AA38=0,"",IF(COUNTIF(AA$30:AA$52,"&gt;0")&gt;1,RANK(AA38,AA$30:AA$52,0),IF(AA38&gt;=63,1,IF(AND(AA38&gt;=60,AA38&lt;=62.9),2,3))))</f>
        <v/>
      </c>
      <c r="AC38" s="15">
        <f>IF(AB38="",0,VLOOKUP(AB38,Pointage[#All],2,FALSE)*AC$28)</f>
        <v>0</v>
      </c>
      <c r="AD38" s="24"/>
      <c r="AE38" s="15" t="str">
        <f t="shared" si="84"/>
        <v/>
      </c>
      <c r="AF38" s="15">
        <f>IF(AE38="",0,VLOOKUP(AE38,Pointage[#All],2,FALSE)*AF$28)</f>
        <v>0</v>
      </c>
      <c r="AG38" s="16">
        <f t="shared" ref="AG38:AG52" si="117">IF(W38="","",W38+Z38+AF38)</f>
        <v>0</v>
      </c>
      <c r="AH38" s="20"/>
      <c r="AI38" s="15" t="str">
        <f t="shared" ref="AI38:AI52" si="118">IF(AH38=0,"",IF(COUNTIF(AH$30:AH$52,"&gt;0")&gt;1,RANK(AH38,AH$30:AH$52,0),IF(AH38&gt;=63,1,IF(AND(AH38&gt;=60,AH38&lt;=62.9),2,3))))</f>
        <v/>
      </c>
      <c r="AJ38" s="15">
        <f>IF(AI38="",0,VLOOKUP(AI38,Pointage[#All],2,FALSE)*AJ$28)</f>
        <v>0</v>
      </c>
      <c r="AK38" s="24"/>
      <c r="AL38" s="15" t="str">
        <f t="shared" ref="AL38:AL52" si="119">IF(AK38=0,"",IF(COUNTIF(AK$30:AK$52,"&gt;0")&gt;1,RANK(AK38,AK$30:AK$52,0),IF(AK38&gt;=63,1,IF(AND(AK38&gt;=60,AK38&lt;=62.9),2,3))))</f>
        <v/>
      </c>
      <c r="AM38" s="15">
        <f>IF(AL38="",0,VLOOKUP(AL38,Pointage[#All],2,FALSE)*AM$28)</f>
        <v>0</v>
      </c>
      <c r="AN38" s="24"/>
      <c r="AO38" s="15" t="str">
        <f t="shared" ref="AO38:AO52" si="120">IF(AN38=0,"",IF(COUNTIF(AN$30:AN$52,"&gt;0")&gt;1,RANK(AN38,AN$30:AN$52,0),IF(AN38&gt;=63,1,IF(AND(AN38&gt;=60,AN38&lt;=62.9),2,3))))</f>
        <v/>
      </c>
      <c r="AP38" s="15">
        <f>IF(AO38="",0,VLOOKUP(AO38,Pointage[#All],2,FALSE)*AP$28)</f>
        <v>0</v>
      </c>
      <c r="AQ38" s="24"/>
      <c r="AR38" s="15" t="str">
        <f t="shared" si="89"/>
        <v/>
      </c>
      <c r="AS38" s="15">
        <f>IF(AR38="",0,VLOOKUP(AR38,Pointage[#All],2,FALSE)*AS$28)</f>
        <v>0</v>
      </c>
      <c r="AT38" s="16">
        <f t="shared" ref="AT38:AT52" si="121">IF(AM38="","",AM38+AS38+AP38)</f>
        <v>0</v>
      </c>
      <c r="AU38" s="20"/>
      <c r="AV38" s="15" t="str">
        <f t="shared" ref="AV38:AV52" si="122">IF(AU38=0,"",IF(COUNTIF(AU$30:AU$52,"&gt;0")&gt;1,RANK(AU38,AU$30:AU$52,0),IF(AU38&gt;=63,1,IF(AND(AU38&gt;=60,AU38&lt;=62.9),2,3))))</f>
        <v/>
      </c>
      <c r="AW38" s="15">
        <f>IF(AV38="",0,VLOOKUP(AV38,Pointage[#All],2,FALSE)*AW$28)</f>
        <v>0</v>
      </c>
      <c r="AX38" s="24"/>
      <c r="AY38" s="15" t="str">
        <f t="shared" ref="AY38:AY52" si="123">IF(AX38=0,"",IF(COUNTIF(AX$30:AX$52,"&gt;0")&gt;1,RANK(AX38,AX$30:AX$52,0),IF(AX38&gt;=63,1,IF(AND(AX38&gt;=60,AX38&lt;=62.9),2,3))))</f>
        <v/>
      </c>
      <c r="AZ38" s="15">
        <f>IF(AY38="",0,VLOOKUP(AY38,Pointage[#All],2,FALSE)*AZ$28)</f>
        <v>0</v>
      </c>
      <c r="BA38" s="24"/>
      <c r="BB38" s="15" t="str">
        <f t="shared" ref="BB38:BB52" si="124">IF(BA38=0,"",IF(COUNTIF(BA$30:BA$52,"&gt;0")&gt;1,RANK(BA38,BA$30:BA$52,0),IF(BA38&gt;=63,1,IF(AND(BA38&gt;=60,BA38&lt;=62.9),2,3))))</f>
        <v/>
      </c>
      <c r="BC38" s="15">
        <f>IF(BB38="",0,VLOOKUP(BB38,Pointage[#All],2,FALSE)*BC$28)</f>
        <v>0</v>
      </c>
      <c r="BD38" s="24"/>
      <c r="BE38" s="15" t="str">
        <f t="shared" si="94"/>
        <v/>
      </c>
      <c r="BF38" s="15">
        <f>IF(BE38="",0,VLOOKUP(BE38,Pointage[#All],2,FALSE)*BF$28)</f>
        <v>0</v>
      </c>
      <c r="BG38" s="16">
        <f t="shared" ref="BG38:BG52" si="125">IF(AW38="","",AZ38+BF38+BC38)</f>
        <v>0</v>
      </c>
      <c r="BH38" s="20"/>
      <c r="BI38" s="15" t="str">
        <f t="shared" ref="BI38:BI52" si="126">IF(BH38=0,"",IF(COUNTIF(BH$30:BH$52,"&gt;0")&gt;1,RANK(BH38,BH$30:BH$52,0),IF(BH38&gt;=63,1,IF(AND(BH38&gt;=60,BH38&lt;=62.9),2,3))))</f>
        <v/>
      </c>
      <c r="BJ38" s="15">
        <f>IF(BI38="",0,VLOOKUP(BI38,Pointage[#All],2,FALSE)*BJ$28)</f>
        <v>0</v>
      </c>
      <c r="BK38" s="24"/>
      <c r="BL38" s="15" t="str">
        <f t="shared" ref="BL38:BL52" si="127">IF(BK38=0,"",IF(COUNTIF(BK$30:BK$52,"&gt;0")&gt;1,RANK(BK38,BK$30:BK$52,0),IF(BK38&gt;=63,1,IF(AND(BK38&gt;=60,BK38&lt;=62.9),2,3))))</f>
        <v/>
      </c>
      <c r="BM38" s="15">
        <f>IF(BL38="",0,VLOOKUP(BL38,Pointage[#All],2,FALSE)*BM$28)</f>
        <v>0</v>
      </c>
      <c r="BN38" s="24"/>
      <c r="BO38" s="15" t="str">
        <f t="shared" ref="BO38:BO52" si="128">IF(BN38=0,"",IF(COUNTIF(BN$30:BN$52,"&gt;0")&gt;1,RANK(BN38,BN$30:BN$52,0),IF(BN38&gt;=63,1,IF(AND(BN38&gt;=60,BN38&lt;=62.9),2,3))))</f>
        <v/>
      </c>
      <c r="BP38" s="15">
        <f>IF(BO38="",0,VLOOKUP(BO38,Pointage[#All],2,FALSE)*BP$28)</f>
        <v>0</v>
      </c>
      <c r="BQ38" s="24"/>
      <c r="BR38" s="15" t="str">
        <f t="shared" si="99"/>
        <v/>
      </c>
      <c r="BS38" s="15">
        <f>IF(BR38="",0,VLOOKUP(BR38,Pointage[#All],2,FALSE)*BS$28)</f>
        <v>0</v>
      </c>
      <c r="BT38" s="16">
        <f t="shared" ref="BT38:BT52" si="129">IF(BM38="","",BM38+BS38+BP38)</f>
        <v>0</v>
      </c>
      <c r="BU38" s="20"/>
      <c r="BV38" s="15" t="str">
        <f t="shared" ref="BV38:BV52" si="130">IF(BU38=0,"",IF(COUNTIF(BU$30:BU$52,"&gt;0")&gt;1,RANK(BU38,BU$30:BU$52,0),IF(BU38&gt;=63,1,IF(AND(BU38&gt;=60,BU38&lt;=62.9),2,3))))</f>
        <v/>
      </c>
      <c r="BW38" s="15">
        <f>IF(BV38="",0,VLOOKUP(BV38,Pointage[#All],2,FALSE)*BW$28)</f>
        <v>0</v>
      </c>
      <c r="BX38" s="24"/>
      <c r="BY38" s="15" t="str">
        <f t="shared" ref="BY38:BY52" si="131">IF(BX38=0,"",IF(COUNTIF(BX$30:BX$52,"&gt;0")&gt;1,RANK(BX38,BX$30:BX$52,0),IF(BX38&gt;=63,1,IF(AND(BX38&gt;=60,BX38&lt;=62.9),2,3))))</f>
        <v/>
      </c>
      <c r="BZ38" s="15">
        <f>IF(BY38="",0,VLOOKUP(BY38,Pointage[#All],2,FALSE)*BZ$28)</f>
        <v>0</v>
      </c>
      <c r="CA38" s="24"/>
      <c r="CB38" s="15" t="str">
        <f t="shared" ref="CB38:CB52" si="132">IF(CA38=0,"",IF(COUNTIF(CA$30:CA$52,"&gt;0")&gt;1,RANK(CA38,CA$30:CA$52,0),IF(CA38&gt;=63,1,IF(AND(CA38&gt;=60,CA38&lt;=62.9),2,3))))</f>
        <v/>
      </c>
      <c r="CC38" s="15">
        <f>IF(CB38="",0,VLOOKUP(CB38,Pointage[#All],2,FALSE)*CC$28)</f>
        <v>0</v>
      </c>
      <c r="CD38" s="24"/>
      <c r="CE38" s="15" t="str">
        <f t="shared" si="104"/>
        <v/>
      </c>
      <c r="CF38" s="15">
        <f>IF(CE38="",0,VLOOKUP(CE38,Pointage[#All],2,FALSE)*CF$28)</f>
        <v>0</v>
      </c>
      <c r="CG38" s="16">
        <f t="shared" ref="CG38:CG52" si="133">IF(BZ38="","",BZ38+CF38+CC38)*1.25</f>
        <v>0</v>
      </c>
      <c r="CH38" s="17">
        <f t="shared" ref="CH38:CH52" si="134">S38+AF38+AS38+BF38+BS38+CF38*1.25</f>
        <v>0</v>
      </c>
      <c r="CI38" s="25"/>
      <c r="CJ38" s="45">
        <f t="shared" ref="CJ38:CJ63" si="135">BW38+BZ38+CC38+CF38</f>
        <v>0</v>
      </c>
    </row>
    <row r="39" spans="1:88" x14ac:dyDescent="0.3">
      <c r="A39" s="20"/>
      <c r="B39" s="19"/>
      <c r="C39" s="19"/>
      <c r="D39" s="15">
        <f t="shared" si="107"/>
        <v>0</v>
      </c>
      <c r="E39" s="15" t="str">
        <f t="shared" si="108"/>
        <v/>
      </c>
      <c r="F39" s="15" t="str">
        <f t="shared" si="74"/>
        <v/>
      </c>
      <c r="G39" s="15" t="str">
        <f t="shared" si="109"/>
        <v/>
      </c>
      <c r="H39" s="20"/>
      <c r="I39" s="15" t="str">
        <f t="shared" si="110"/>
        <v/>
      </c>
      <c r="J39" s="15">
        <f>IF(I39="",0,VLOOKUP(I39,Pointage[#All],2,FALSE)*J$28)</f>
        <v>0</v>
      </c>
      <c r="K39" s="24"/>
      <c r="L39" s="15" t="str">
        <f t="shared" si="111"/>
        <v/>
      </c>
      <c r="M39" s="15">
        <f>IF(L39="",0,VLOOKUP(L39,Pointage[#All],2,FALSE)*M$28)</f>
        <v>0</v>
      </c>
      <c r="N39" s="24"/>
      <c r="O39" s="15" t="str">
        <f t="shared" si="112"/>
        <v/>
      </c>
      <c r="P39" s="15">
        <f>IF(O39="",0,VLOOKUP(O39,Pointage[#All],2,FALSE)*P$28)</f>
        <v>0</v>
      </c>
      <c r="Q39" s="24"/>
      <c r="R39" s="15" t="str">
        <f t="shared" si="79"/>
        <v/>
      </c>
      <c r="S39" s="15">
        <f>IF(R39="",0,VLOOKUP(R39,Pointage[#All],2,FALSE)*S$28)</f>
        <v>0</v>
      </c>
      <c r="T39" s="16">
        <f t="shared" si="113"/>
        <v>0</v>
      </c>
      <c r="U39" s="20"/>
      <c r="V39" s="15" t="str">
        <f t="shared" si="114"/>
        <v/>
      </c>
      <c r="W39" s="15">
        <f>IF(V39="",0,VLOOKUP(V39,Pointage[#All],2,FALSE)*W$28)</f>
        <v>0</v>
      </c>
      <c r="X39" s="24"/>
      <c r="Y39" s="15" t="str">
        <f t="shared" si="115"/>
        <v/>
      </c>
      <c r="Z39" s="15">
        <f>IF(Y39="",0,VLOOKUP(Y39,Pointage[#All],2,FALSE)*Z$28)</f>
        <v>0</v>
      </c>
      <c r="AA39" s="24"/>
      <c r="AB39" s="15" t="str">
        <f t="shared" si="116"/>
        <v/>
      </c>
      <c r="AC39" s="15">
        <f>IF(AB39="",0,VLOOKUP(AB39,Pointage[#All],2,FALSE)*AC$28)</f>
        <v>0</v>
      </c>
      <c r="AD39" s="24"/>
      <c r="AE39" s="15" t="str">
        <f t="shared" si="84"/>
        <v/>
      </c>
      <c r="AF39" s="15">
        <f>IF(AE39="",0,VLOOKUP(AE39,Pointage[#All],2,FALSE)*AF$28)</f>
        <v>0</v>
      </c>
      <c r="AG39" s="16">
        <f t="shared" si="117"/>
        <v>0</v>
      </c>
      <c r="AH39" s="20"/>
      <c r="AI39" s="15" t="str">
        <f t="shared" si="118"/>
        <v/>
      </c>
      <c r="AJ39" s="15">
        <f>IF(AI39="",0,VLOOKUP(AI39,Pointage[#All],2,FALSE)*AJ$28)</f>
        <v>0</v>
      </c>
      <c r="AK39" s="24"/>
      <c r="AL39" s="15" t="str">
        <f t="shared" si="119"/>
        <v/>
      </c>
      <c r="AM39" s="15">
        <f>IF(AL39="",0,VLOOKUP(AL39,Pointage[#All],2,FALSE)*AM$28)</f>
        <v>0</v>
      </c>
      <c r="AN39" s="24"/>
      <c r="AO39" s="15" t="str">
        <f t="shared" si="120"/>
        <v/>
      </c>
      <c r="AP39" s="15">
        <f>IF(AO39="",0,VLOOKUP(AO39,Pointage[#All],2,FALSE)*AP$28)</f>
        <v>0</v>
      </c>
      <c r="AQ39" s="24"/>
      <c r="AR39" s="15" t="str">
        <f t="shared" si="89"/>
        <v/>
      </c>
      <c r="AS39" s="15">
        <f>IF(AR39="",0,VLOOKUP(AR39,Pointage[#All],2,FALSE)*AS$28)</f>
        <v>0</v>
      </c>
      <c r="AT39" s="16">
        <f t="shared" si="121"/>
        <v>0</v>
      </c>
      <c r="AU39" s="20"/>
      <c r="AV39" s="15" t="str">
        <f t="shared" si="122"/>
        <v/>
      </c>
      <c r="AW39" s="15">
        <f>IF(AV39="",0,VLOOKUP(AV39,Pointage[#All],2,FALSE)*AW$28)</f>
        <v>0</v>
      </c>
      <c r="AX39" s="24"/>
      <c r="AY39" s="15" t="str">
        <f t="shared" si="123"/>
        <v/>
      </c>
      <c r="AZ39" s="15">
        <f>IF(AY39="",0,VLOOKUP(AY39,Pointage[#All],2,FALSE)*AZ$28)</f>
        <v>0</v>
      </c>
      <c r="BA39" s="24"/>
      <c r="BB39" s="15" t="str">
        <f t="shared" si="124"/>
        <v/>
      </c>
      <c r="BC39" s="15">
        <f>IF(BB39="",0,VLOOKUP(BB39,Pointage[#All],2,FALSE)*BC$28)</f>
        <v>0</v>
      </c>
      <c r="BD39" s="24"/>
      <c r="BE39" s="15" t="str">
        <f t="shared" si="94"/>
        <v/>
      </c>
      <c r="BF39" s="15">
        <f>IF(BE39="",0,VLOOKUP(BE39,Pointage[#All],2,FALSE)*BF$28)</f>
        <v>0</v>
      </c>
      <c r="BG39" s="16">
        <f t="shared" si="125"/>
        <v>0</v>
      </c>
      <c r="BH39" s="20"/>
      <c r="BI39" s="15" t="str">
        <f t="shared" si="126"/>
        <v/>
      </c>
      <c r="BJ39" s="15">
        <f>IF(BI39="",0,VLOOKUP(BI39,Pointage[#All],2,FALSE)*BJ$28)</f>
        <v>0</v>
      </c>
      <c r="BK39" s="24"/>
      <c r="BL39" s="15" t="str">
        <f t="shared" si="127"/>
        <v/>
      </c>
      <c r="BM39" s="15">
        <f>IF(BL39="",0,VLOOKUP(BL39,Pointage[#All],2,FALSE)*BM$28)</f>
        <v>0</v>
      </c>
      <c r="BN39" s="24"/>
      <c r="BO39" s="15" t="str">
        <f t="shared" si="128"/>
        <v/>
      </c>
      <c r="BP39" s="15">
        <f>IF(BO39="",0,VLOOKUP(BO39,Pointage[#All],2,FALSE)*BP$28)</f>
        <v>0</v>
      </c>
      <c r="BQ39" s="24"/>
      <c r="BR39" s="15" t="str">
        <f t="shared" si="99"/>
        <v/>
      </c>
      <c r="BS39" s="15">
        <f>IF(BR39="",0,VLOOKUP(BR39,Pointage[#All],2,FALSE)*BS$28)</f>
        <v>0</v>
      </c>
      <c r="BT39" s="16">
        <f t="shared" si="129"/>
        <v>0</v>
      </c>
      <c r="BU39" s="20"/>
      <c r="BV39" s="15" t="str">
        <f t="shared" si="130"/>
        <v/>
      </c>
      <c r="BW39" s="15">
        <f>IF(BV39="",0,VLOOKUP(BV39,Pointage[#All],2,FALSE)*BW$28)</f>
        <v>0</v>
      </c>
      <c r="BX39" s="24"/>
      <c r="BY39" s="15" t="str">
        <f t="shared" si="131"/>
        <v/>
      </c>
      <c r="BZ39" s="15">
        <f>IF(BY39="",0,VLOOKUP(BY39,Pointage[#All],2,FALSE)*BZ$28)</f>
        <v>0</v>
      </c>
      <c r="CA39" s="24"/>
      <c r="CB39" s="15" t="str">
        <f t="shared" si="132"/>
        <v/>
      </c>
      <c r="CC39" s="15">
        <f>IF(CB39="",0,VLOOKUP(CB39,Pointage[#All],2,FALSE)*CC$28)</f>
        <v>0</v>
      </c>
      <c r="CD39" s="24"/>
      <c r="CE39" s="15" t="str">
        <f t="shared" si="104"/>
        <v/>
      </c>
      <c r="CF39" s="15">
        <f>IF(CE39="",0,VLOOKUP(CE39,Pointage[#All],2,FALSE)*CF$28)</f>
        <v>0</v>
      </c>
      <c r="CG39" s="16">
        <f t="shared" si="133"/>
        <v>0</v>
      </c>
      <c r="CH39" s="17">
        <f t="shared" si="134"/>
        <v>0</v>
      </c>
      <c r="CI39" s="25"/>
      <c r="CJ39" s="45">
        <f t="shared" si="135"/>
        <v>0</v>
      </c>
    </row>
    <row r="40" spans="1:88" x14ac:dyDescent="0.3">
      <c r="A40" s="20"/>
      <c r="B40" s="19"/>
      <c r="C40" s="19"/>
      <c r="D40" s="15">
        <f t="shared" si="107"/>
        <v>0</v>
      </c>
      <c r="E40" s="15" t="str">
        <f t="shared" si="108"/>
        <v/>
      </c>
      <c r="F40" s="15" t="str">
        <f t="shared" si="74"/>
        <v/>
      </c>
      <c r="G40" s="15" t="str">
        <f t="shared" si="109"/>
        <v/>
      </c>
      <c r="H40" s="20"/>
      <c r="I40" s="15" t="str">
        <f t="shared" si="110"/>
        <v/>
      </c>
      <c r="J40" s="15">
        <f>IF(I40="",0,VLOOKUP(I40,Pointage[#All],2,FALSE)*J$28)</f>
        <v>0</v>
      </c>
      <c r="K40" s="24"/>
      <c r="L40" s="15" t="str">
        <f t="shared" si="111"/>
        <v/>
      </c>
      <c r="M40" s="15">
        <f>IF(L40="",0,VLOOKUP(L40,Pointage[#All],2,FALSE)*M$28)</f>
        <v>0</v>
      </c>
      <c r="N40" s="24"/>
      <c r="O40" s="15" t="str">
        <f t="shared" si="112"/>
        <v/>
      </c>
      <c r="P40" s="15">
        <f>IF(O40="",0,VLOOKUP(O40,Pointage[#All],2,FALSE)*P$28)</f>
        <v>0</v>
      </c>
      <c r="Q40" s="24"/>
      <c r="R40" s="15" t="str">
        <f t="shared" si="79"/>
        <v/>
      </c>
      <c r="S40" s="15">
        <f>IF(R40="",0,VLOOKUP(R40,Pointage[#All],2,FALSE)*S$28)</f>
        <v>0</v>
      </c>
      <c r="T40" s="16">
        <f t="shared" si="113"/>
        <v>0</v>
      </c>
      <c r="U40" s="20"/>
      <c r="V40" s="15" t="str">
        <f t="shared" si="114"/>
        <v/>
      </c>
      <c r="W40" s="15">
        <f>IF(V40="",0,VLOOKUP(V40,Pointage[#All],2,FALSE)*W$28)</f>
        <v>0</v>
      </c>
      <c r="X40" s="24"/>
      <c r="Y40" s="15" t="str">
        <f t="shared" si="115"/>
        <v/>
      </c>
      <c r="Z40" s="15">
        <f>IF(Y40="",0,VLOOKUP(Y40,Pointage[#All],2,FALSE)*Z$28)</f>
        <v>0</v>
      </c>
      <c r="AA40" s="24"/>
      <c r="AB40" s="15" t="str">
        <f t="shared" si="116"/>
        <v/>
      </c>
      <c r="AC40" s="15">
        <f>IF(AB40="",0,VLOOKUP(AB40,Pointage[#All],2,FALSE)*AC$28)</f>
        <v>0</v>
      </c>
      <c r="AD40" s="24"/>
      <c r="AE40" s="15" t="str">
        <f t="shared" si="84"/>
        <v/>
      </c>
      <c r="AF40" s="15">
        <f>IF(AE40="",0,VLOOKUP(AE40,Pointage[#All],2,FALSE)*AF$28)</f>
        <v>0</v>
      </c>
      <c r="AG40" s="16">
        <f t="shared" si="117"/>
        <v>0</v>
      </c>
      <c r="AH40" s="20"/>
      <c r="AI40" s="15" t="str">
        <f t="shared" si="118"/>
        <v/>
      </c>
      <c r="AJ40" s="15">
        <f>IF(AI40="",0,VLOOKUP(AI40,Pointage[#All],2,FALSE)*AJ$28)</f>
        <v>0</v>
      </c>
      <c r="AK40" s="24"/>
      <c r="AL40" s="15" t="str">
        <f t="shared" si="119"/>
        <v/>
      </c>
      <c r="AM40" s="15">
        <f>IF(AL40="",0,VLOOKUP(AL40,Pointage[#All],2,FALSE)*AM$28)</f>
        <v>0</v>
      </c>
      <c r="AN40" s="24"/>
      <c r="AO40" s="15" t="str">
        <f t="shared" si="120"/>
        <v/>
      </c>
      <c r="AP40" s="15">
        <f>IF(AO40="",0,VLOOKUP(AO40,Pointage[#All],2,FALSE)*AP$28)</f>
        <v>0</v>
      </c>
      <c r="AQ40" s="24"/>
      <c r="AR40" s="15" t="str">
        <f t="shared" si="89"/>
        <v/>
      </c>
      <c r="AS40" s="15">
        <f>IF(AR40="",0,VLOOKUP(AR40,Pointage[#All],2,FALSE)*AS$28)</f>
        <v>0</v>
      </c>
      <c r="AT40" s="16">
        <f t="shared" si="121"/>
        <v>0</v>
      </c>
      <c r="AU40" s="20"/>
      <c r="AV40" s="15" t="str">
        <f t="shared" si="122"/>
        <v/>
      </c>
      <c r="AW40" s="15">
        <f>IF(AV40="",0,VLOOKUP(AV40,Pointage[#All],2,FALSE)*AW$28)</f>
        <v>0</v>
      </c>
      <c r="AX40" s="24"/>
      <c r="AY40" s="15" t="str">
        <f t="shared" si="123"/>
        <v/>
      </c>
      <c r="AZ40" s="15">
        <f>IF(AY40="",0,VLOOKUP(AY40,Pointage[#All],2,FALSE)*AZ$28)</f>
        <v>0</v>
      </c>
      <c r="BA40" s="24"/>
      <c r="BB40" s="15" t="str">
        <f t="shared" si="124"/>
        <v/>
      </c>
      <c r="BC40" s="15">
        <f>IF(BB40="",0,VLOOKUP(BB40,Pointage[#All],2,FALSE)*BC$28)</f>
        <v>0</v>
      </c>
      <c r="BD40" s="24"/>
      <c r="BE40" s="15" t="str">
        <f t="shared" si="94"/>
        <v/>
      </c>
      <c r="BF40" s="15">
        <f>IF(BE40="",0,VLOOKUP(BE40,Pointage[#All],2,FALSE)*BF$28)</f>
        <v>0</v>
      </c>
      <c r="BG40" s="16">
        <f t="shared" si="125"/>
        <v>0</v>
      </c>
      <c r="BH40" s="20"/>
      <c r="BI40" s="15" t="str">
        <f t="shared" si="126"/>
        <v/>
      </c>
      <c r="BJ40" s="15">
        <f>IF(BI40="",0,VLOOKUP(BI40,Pointage[#All],2,FALSE)*BJ$28)</f>
        <v>0</v>
      </c>
      <c r="BK40" s="24"/>
      <c r="BL40" s="15" t="str">
        <f t="shared" si="127"/>
        <v/>
      </c>
      <c r="BM40" s="15">
        <f>IF(BL40="",0,VLOOKUP(BL40,Pointage[#All],2,FALSE)*BM$28)</f>
        <v>0</v>
      </c>
      <c r="BN40" s="24"/>
      <c r="BO40" s="15" t="str">
        <f t="shared" si="128"/>
        <v/>
      </c>
      <c r="BP40" s="15">
        <f>IF(BO40="",0,VLOOKUP(BO40,Pointage[#All],2,FALSE)*BP$28)</f>
        <v>0</v>
      </c>
      <c r="BQ40" s="24"/>
      <c r="BR40" s="15" t="str">
        <f t="shared" si="99"/>
        <v/>
      </c>
      <c r="BS40" s="15">
        <f>IF(BR40="",0,VLOOKUP(BR40,Pointage[#All],2,FALSE)*BS$28)</f>
        <v>0</v>
      </c>
      <c r="BT40" s="16">
        <f t="shared" si="129"/>
        <v>0</v>
      </c>
      <c r="BU40" s="20"/>
      <c r="BV40" s="15" t="str">
        <f t="shared" si="130"/>
        <v/>
      </c>
      <c r="BW40" s="15">
        <f>IF(BV40="",0,VLOOKUP(BV40,Pointage[#All],2,FALSE)*BW$28)</f>
        <v>0</v>
      </c>
      <c r="BX40" s="24"/>
      <c r="BY40" s="15" t="str">
        <f t="shared" si="131"/>
        <v/>
      </c>
      <c r="BZ40" s="15">
        <f>IF(BY40="",0,VLOOKUP(BY40,Pointage[#All],2,FALSE)*BZ$28)</f>
        <v>0</v>
      </c>
      <c r="CA40" s="24"/>
      <c r="CB40" s="15" t="str">
        <f t="shared" si="132"/>
        <v/>
      </c>
      <c r="CC40" s="15">
        <f>IF(CB40="",0,VLOOKUP(CB40,Pointage[#All],2,FALSE)*CC$28)</f>
        <v>0</v>
      </c>
      <c r="CD40" s="24"/>
      <c r="CE40" s="15" t="str">
        <f t="shared" si="104"/>
        <v/>
      </c>
      <c r="CF40" s="15">
        <f>IF(CE40="",0,VLOOKUP(CE40,Pointage[#All],2,FALSE)*CF$28)</f>
        <v>0</v>
      </c>
      <c r="CG40" s="16">
        <f t="shared" si="133"/>
        <v>0</v>
      </c>
      <c r="CH40" s="17">
        <f t="shared" si="134"/>
        <v>0</v>
      </c>
      <c r="CI40" s="25"/>
      <c r="CJ40" s="45">
        <f t="shared" si="135"/>
        <v>0</v>
      </c>
    </row>
    <row r="41" spans="1:88" x14ac:dyDescent="0.3">
      <c r="A41" s="20"/>
      <c r="B41" s="19"/>
      <c r="C41" s="19"/>
      <c r="D41" s="15">
        <f t="shared" si="107"/>
        <v>0</v>
      </c>
      <c r="E41" s="15" t="str">
        <f t="shared" si="108"/>
        <v/>
      </c>
      <c r="F41" s="15" t="str">
        <f t="shared" si="74"/>
        <v/>
      </c>
      <c r="G41" s="15" t="str">
        <f t="shared" si="109"/>
        <v/>
      </c>
      <c r="H41" s="20"/>
      <c r="I41" s="15" t="str">
        <f t="shared" si="110"/>
        <v/>
      </c>
      <c r="J41" s="15">
        <f>IF(I41="",0,VLOOKUP(I41,Pointage[#All],2,FALSE)*J$28)</f>
        <v>0</v>
      </c>
      <c r="K41" s="24"/>
      <c r="L41" s="15" t="str">
        <f t="shared" si="111"/>
        <v/>
      </c>
      <c r="M41" s="15">
        <f>IF(L41="",0,VLOOKUP(L41,Pointage[#All],2,FALSE)*M$28)</f>
        <v>0</v>
      </c>
      <c r="N41" s="24"/>
      <c r="O41" s="15" t="str">
        <f t="shared" si="112"/>
        <v/>
      </c>
      <c r="P41" s="15">
        <f>IF(O41="",0,VLOOKUP(O41,Pointage[#All],2,FALSE)*P$28)</f>
        <v>0</v>
      </c>
      <c r="Q41" s="24"/>
      <c r="R41" s="15" t="str">
        <f t="shared" si="79"/>
        <v/>
      </c>
      <c r="S41" s="15">
        <f>IF(R41="",0,VLOOKUP(R41,Pointage[#All],2,FALSE)*S$28)</f>
        <v>0</v>
      </c>
      <c r="T41" s="16">
        <f t="shared" si="113"/>
        <v>0</v>
      </c>
      <c r="U41" s="20"/>
      <c r="V41" s="15" t="str">
        <f t="shared" si="114"/>
        <v/>
      </c>
      <c r="W41" s="15">
        <f>IF(V41="",0,VLOOKUP(V41,Pointage[#All],2,FALSE)*W$28)</f>
        <v>0</v>
      </c>
      <c r="X41" s="24"/>
      <c r="Y41" s="15" t="str">
        <f t="shared" si="115"/>
        <v/>
      </c>
      <c r="Z41" s="15">
        <f>IF(Y41="",0,VLOOKUP(Y41,Pointage[#All],2,FALSE)*Z$28)</f>
        <v>0</v>
      </c>
      <c r="AA41" s="24"/>
      <c r="AB41" s="15" t="str">
        <f t="shared" si="116"/>
        <v/>
      </c>
      <c r="AC41" s="15">
        <f>IF(AB41="",0,VLOOKUP(AB41,Pointage[#All],2,FALSE)*AC$28)</f>
        <v>0</v>
      </c>
      <c r="AD41" s="24"/>
      <c r="AE41" s="15" t="str">
        <f t="shared" si="84"/>
        <v/>
      </c>
      <c r="AF41" s="15">
        <f>IF(AE41="",0,VLOOKUP(AE41,Pointage[#All],2,FALSE)*AF$28)</f>
        <v>0</v>
      </c>
      <c r="AG41" s="16">
        <f t="shared" si="117"/>
        <v>0</v>
      </c>
      <c r="AH41" s="20"/>
      <c r="AI41" s="15" t="str">
        <f t="shared" si="118"/>
        <v/>
      </c>
      <c r="AJ41" s="15">
        <f>IF(AI41="",0,VLOOKUP(AI41,Pointage[#All],2,FALSE)*AJ$28)</f>
        <v>0</v>
      </c>
      <c r="AK41" s="24"/>
      <c r="AL41" s="15" t="str">
        <f t="shared" si="119"/>
        <v/>
      </c>
      <c r="AM41" s="15">
        <f>IF(AL41="",0,VLOOKUP(AL41,Pointage[#All],2,FALSE)*AM$28)</f>
        <v>0</v>
      </c>
      <c r="AN41" s="24"/>
      <c r="AO41" s="15" t="str">
        <f t="shared" si="120"/>
        <v/>
      </c>
      <c r="AP41" s="15">
        <f>IF(AO41="",0,VLOOKUP(AO41,Pointage[#All],2,FALSE)*AP$28)</f>
        <v>0</v>
      </c>
      <c r="AQ41" s="24"/>
      <c r="AR41" s="15" t="str">
        <f t="shared" si="89"/>
        <v/>
      </c>
      <c r="AS41" s="15">
        <f>IF(AR41="",0,VLOOKUP(AR41,Pointage[#All],2,FALSE)*AS$28)</f>
        <v>0</v>
      </c>
      <c r="AT41" s="16">
        <f t="shared" si="121"/>
        <v>0</v>
      </c>
      <c r="AU41" s="20"/>
      <c r="AV41" s="15" t="str">
        <f t="shared" si="122"/>
        <v/>
      </c>
      <c r="AW41" s="15">
        <f>IF(AV41="",0,VLOOKUP(AV41,Pointage[#All],2,FALSE)*AW$28)</f>
        <v>0</v>
      </c>
      <c r="AX41" s="24"/>
      <c r="AY41" s="15" t="str">
        <f t="shared" si="123"/>
        <v/>
      </c>
      <c r="AZ41" s="15">
        <f>IF(AY41="",0,VLOOKUP(AY41,Pointage[#All],2,FALSE)*AZ$28)</f>
        <v>0</v>
      </c>
      <c r="BA41" s="24"/>
      <c r="BB41" s="15" t="str">
        <f t="shared" si="124"/>
        <v/>
      </c>
      <c r="BC41" s="15">
        <f>IF(BB41="",0,VLOOKUP(BB41,Pointage[#All],2,FALSE)*BC$28)</f>
        <v>0</v>
      </c>
      <c r="BD41" s="24"/>
      <c r="BE41" s="15" t="str">
        <f t="shared" si="94"/>
        <v/>
      </c>
      <c r="BF41" s="15">
        <f>IF(BE41="",0,VLOOKUP(BE41,Pointage[#All],2,FALSE)*BF$28)</f>
        <v>0</v>
      </c>
      <c r="BG41" s="16">
        <f t="shared" si="125"/>
        <v>0</v>
      </c>
      <c r="BH41" s="20"/>
      <c r="BI41" s="15" t="str">
        <f t="shared" si="126"/>
        <v/>
      </c>
      <c r="BJ41" s="15">
        <f>IF(BI41="",0,VLOOKUP(BI41,Pointage[#All],2,FALSE)*BJ$28)</f>
        <v>0</v>
      </c>
      <c r="BK41" s="24"/>
      <c r="BL41" s="15" t="str">
        <f t="shared" si="127"/>
        <v/>
      </c>
      <c r="BM41" s="15">
        <f>IF(BL41="",0,VLOOKUP(BL41,Pointage[#All],2,FALSE)*BM$28)</f>
        <v>0</v>
      </c>
      <c r="BN41" s="24"/>
      <c r="BO41" s="15" t="str">
        <f t="shared" si="128"/>
        <v/>
      </c>
      <c r="BP41" s="15">
        <f>IF(BO41="",0,VLOOKUP(BO41,Pointage[#All],2,FALSE)*BP$28)</f>
        <v>0</v>
      </c>
      <c r="BQ41" s="24"/>
      <c r="BR41" s="15" t="str">
        <f t="shared" si="99"/>
        <v/>
      </c>
      <c r="BS41" s="15">
        <f>IF(BR41="",0,VLOOKUP(BR41,Pointage[#All],2,FALSE)*BS$28)</f>
        <v>0</v>
      </c>
      <c r="BT41" s="16">
        <f t="shared" si="129"/>
        <v>0</v>
      </c>
      <c r="BU41" s="20"/>
      <c r="BV41" s="15" t="str">
        <f t="shared" si="130"/>
        <v/>
      </c>
      <c r="BW41" s="15">
        <f>IF(BV41="",0,VLOOKUP(BV41,Pointage[#All],2,FALSE)*BW$28)</f>
        <v>0</v>
      </c>
      <c r="BX41" s="24"/>
      <c r="BY41" s="15" t="str">
        <f t="shared" si="131"/>
        <v/>
      </c>
      <c r="BZ41" s="15">
        <f>IF(BY41="",0,VLOOKUP(BY41,Pointage[#All],2,FALSE)*BZ$28)</f>
        <v>0</v>
      </c>
      <c r="CA41" s="24"/>
      <c r="CB41" s="15" t="str">
        <f t="shared" si="132"/>
        <v/>
      </c>
      <c r="CC41" s="15">
        <f>IF(CB41="",0,VLOOKUP(CB41,Pointage[#All],2,FALSE)*CC$28)</f>
        <v>0</v>
      </c>
      <c r="CD41" s="24"/>
      <c r="CE41" s="15" t="str">
        <f t="shared" si="104"/>
        <v/>
      </c>
      <c r="CF41" s="15">
        <f>IF(CE41="",0,VLOOKUP(CE41,Pointage[#All],2,FALSE)*CF$28)</f>
        <v>0</v>
      </c>
      <c r="CG41" s="16">
        <f t="shared" si="133"/>
        <v>0</v>
      </c>
      <c r="CH41" s="17">
        <f t="shared" si="134"/>
        <v>0</v>
      </c>
      <c r="CI41" s="25"/>
      <c r="CJ41" s="45">
        <f t="shared" si="135"/>
        <v>0</v>
      </c>
    </row>
    <row r="42" spans="1:88" x14ac:dyDescent="0.3">
      <c r="A42" s="20"/>
      <c r="B42" s="19"/>
      <c r="C42" s="19"/>
      <c r="D42" s="15">
        <f t="shared" si="107"/>
        <v>0</v>
      </c>
      <c r="E42" s="15" t="str">
        <f t="shared" si="108"/>
        <v/>
      </c>
      <c r="F42" s="15" t="str">
        <f t="shared" si="74"/>
        <v/>
      </c>
      <c r="G42" s="15" t="str">
        <f t="shared" si="109"/>
        <v/>
      </c>
      <c r="H42" s="20"/>
      <c r="I42" s="15" t="str">
        <f t="shared" si="110"/>
        <v/>
      </c>
      <c r="J42" s="15">
        <f>IF(I42="",0,VLOOKUP(I42,Pointage[#All],2,FALSE)*J$28)</f>
        <v>0</v>
      </c>
      <c r="K42" s="24"/>
      <c r="L42" s="15" t="str">
        <f t="shared" si="111"/>
        <v/>
      </c>
      <c r="M42" s="15">
        <f>IF(L42="",0,VLOOKUP(L42,Pointage[#All],2,FALSE)*M$28)</f>
        <v>0</v>
      </c>
      <c r="N42" s="24"/>
      <c r="O42" s="15" t="str">
        <f t="shared" si="112"/>
        <v/>
      </c>
      <c r="P42" s="15">
        <f>IF(O42="",0,VLOOKUP(O42,Pointage[#All],2,FALSE)*P$28)</f>
        <v>0</v>
      </c>
      <c r="Q42" s="24"/>
      <c r="R42" s="15" t="str">
        <f t="shared" si="79"/>
        <v/>
      </c>
      <c r="S42" s="15">
        <f>IF(R42="",0,VLOOKUP(R42,Pointage[#All],2,FALSE)*S$28)</f>
        <v>0</v>
      </c>
      <c r="T42" s="16">
        <f t="shared" si="113"/>
        <v>0</v>
      </c>
      <c r="U42" s="20"/>
      <c r="V42" s="15" t="str">
        <f t="shared" si="114"/>
        <v/>
      </c>
      <c r="W42" s="15">
        <f>IF(V42="",0,VLOOKUP(V42,Pointage[#All],2,FALSE)*W$28)</f>
        <v>0</v>
      </c>
      <c r="X42" s="24"/>
      <c r="Y42" s="15" t="str">
        <f t="shared" si="115"/>
        <v/>
      </c>
      <c r="Z42" s="15">
        <f>IF(Y42="",0,VLOOKUP(Y42,Pointage[#All],2,FALSE)*Z$28)</f>
        <v>0</v>
      </c>
      <c r="AA42" s="24"/>
      <c r="AB42" s="15" t="str">
        <f t="shared" si="116"/>
        <v/>
      </c>
      <c r="AC42" s="15">
        <f>IF(AB42="",0,VLOOKUP(AB42,Pointage[#All],2,FALSE)*AC$28)</f>
        <v>0</v>
      </c>
      <c r="AD42" s="24"/>
      <c r="AE42" s="15" t="str">
        <f t="shared" si="84"/>
        <v/>
      </c>
      <c r="AF42" s="15">
        <f>IF(AE42="",0,VLOOKUP(AE42,Pointage[#All],2,FALSE)*AF$28)</f>
        <v>0</v>
      </c>
      <c r="AG42" s="16">
        <f t="shared" si="117"/>
        <v>0</v>
      </c>
      <c r="AH42" s="20"/>
      <c r="AI42" s="15" t="str">
        <f t="shared" si="118"/>
        <v/>
      </c>
      <c r="AJ42" s="15">
        <f>IF(AI42="",0,VLOOKUP(AI42,Pointage[#All],2,FALSE)*AJ$28)</f>
        <v>0</v>
      </c>
      <c r="AK42" s="24"/>
      <c r="AL42" s="15" t="str">
        <f t="shared" si="119"/>
        <v/>
      </c>
      <c r="AM42" s="15">
        <f>IF(AL42="",0,VLOOKUP(AL42,Pointage[#All],2,FALSE)*AM$28)</f>
        <v>0</v>
      </c>
      <c r="AN42" s="24"/>
      <c r="AO42" s="15" t="str">
        <f t="shared" si="120"/>
        <v/>
      </c>
      <c r="AP42" s="15">
        <f>IF(AO42="",0,VLOOKUP(AO42,Pointage[#All],2,FALSE)*AP$28)</f>
        <v>0</v>
      </c>
      <c r="AQ42" s="24"/>
      <c r="AR42" s="15" t="str">
        <f t="shared" si="89"/>
        <v/>
      </c>
      <c r="AS42" s="15">
        <f>IF(AR42="",0,VLOOKUP(AR42,Pointage[#All],2,FALSE)*AS$28)</f>
        <v>0</v>
      </c>
      <c r="AT42" s="16">
        <f t="shared" si="121"/>
        <v>0</v>
      </c>
      <c r="AU42" s="20"/>
      <c r="AV42" s="15" t="str">
        <f t="shared" si="122"/>
        <v/>
      </c>
      <c r="AW42" s="15">
        <f>IF(AV42="",0,VLOOKUP(AV42,Pointage[#All],2,FALSE)*AW$28)</f>
        <v>0</v>
      </c>
      <c r="AX42" s="24"/>
      <c r="AY42" s="15" t="str">
        <f t="shared" si="123"/>
        <v/>
      </c>
      <c r="AZ42" s="15">
        <f>IF(AY42="",0,VLOOKUP(AY42,Pointage[#All],2,FALSE)*AZ$28)</f>
        <v>0</v>
      </c>
      <c r="BA42" s="24"/>
      <c r="BB42" s="15" t="str">
        <f t="shared" si="124"/>
        <v/>
      </c>
      <c r="BC42" s="15">
        <f>IF(BB42="",0,VLOOKUP(BB42,Pointage[#All],2,FALSE)*BC$28)</f>
        <v>0</v>
      </c>
      <c r="BD42" s="24"/>
      <c r="BE42" s="15" t="str">
        <f t="shared" si="94"/>
        <v/>
      </c>
      <c r="BF42" s="15">
        <f>IF(BE42="",0,VLOOKUP(BE42,Pointage[#All],2,FALSE)*BF$28)</f>
        <v>0</v>
      </c>
      <c r="BG42" s="16">
        <f t="shared" si="125"/>
        <v>0</v>
      </c>
      <c r="BH42" s="20"/>
      <c r="BI42" s="15" t="str">
        <f t="shared" si="126"/>
        <v/>
      </c>
      <c r="BJ42" s="15">
        <f>IF(BI42="",0,VLOOKUP(BI42,Pointage[#All],2,FALSE)*BJ$28)</f>
        <v>0</v>
      </c>
      <c r="BK42" s="24"/>
      <c r="BL42" s="15" t="str">
        <f t="shared" si="127"/>
        <v/>
      </c>
      <c r="BM42" s="15">
        <f>IF(BL42="",0,VLOOKUP(BL42,Pointage[#All],2,FALSE)*BM$28)</f>
        <v>0</v>
      </c>
      <c r="BN42" s="24"/>
      <c r="BO42" s="15" t="str">
        <f t="shared" si="128"/>
        <v/>
      </c>
      <c r="BP42" s="15">
        <f>IF(BO42="",0,VLOOKUP(BO42,Pointage[#All],2,FALSE)*BP$28)</f>
        <v>0</v>
      </c>
      <c r="BQ42" s="24"/>
      <c r="BR42" s="15" t="str">
        <f t="shared" si="99"/>
        <v/>
      </c>
      <c r="BS42" s="15">
        <f>IF(BR42="",0,VLOOKUP(BR42,Pointage[#All],2,FALSE)*BS$28)</f>
        <v>0</v>
      </c>
      <c r="BT42" s="16">
        <f t="shared" si="129"/>
        <v>0</v>
      </c>
      <c r="BU42" s="20"/>
      <c r="BV42" s="15" t="str">
        <f t="shared" si="130"/>
        <v/>
      </c>
      <c r="BW42" s="15">
        <f>IF(BV42="",0,VLOOKUP(BV42,Pointage[#All],2,FALSE)*BW$28)</f>
        <v>0</v>
      </c>
      <c r="BX42" s="24"/>
      <c r="BY42" s="15" t="str">
        <f t="shared" si="131"/>
        <v/>
      </c>
      <c r="BZ42" s="15">
        <f>IF(BY42="",0,VLOOKUP(BY42,Pointage[#All],2,FALSE)*BZ$28)</f>
        <v>0</v>
      </c>
      <c r="CA42" s="24"/>
      <c r="CB42" s="15" t="str">
        <f t="shared" si="132"/>
        <v/>
      </c>
      <c r="CC42" s="15">
        <f>IF(CB42="",0,VLOOKUP(CB42,Pointage[#All],2,FALSE)*CC$28)</f>
        <v>0</v>
      </c>
      <c r="CD42" s="24"/>
      <c r="CE42" s="15" t="str">
        <f t="shared" si="104"/>
        <v/>
      </c>
      <c r="CF42" s="15">
        <f>IF(CE42="",0,VLOOKUP(CE42,Pointage[#All],2,FALSE)*CF$28)</f>
        <v>0</v>
      </c>
      <c r="CG42" s="16">
        <f t="shared" si="133"/>
        <v>0</v>
      </c>
      <c r="CH42" s="17">
        <f t="shared" si="134"/>
        <v>0</v>
      </c>
      <c r="CI42" s="25"/>
      <c r="CJ42" s="45">
        <f t="shared" si="135"/>
        <v>0</v>
      </c>
    </row>
    <row r="43" spans="1:88" x14ac:dyDescent="0.3">
      <c r="A43" s="20"/>
      <c r="B43" s="19"/>
      <c r="C43" s="19"/>
      <c r="D43" s="15">
        <f t="shared" si="107"/>
        <v>0</v>
      </c>
      <c r="E43" s="15" t="str">
        <f t="shared" si="108"/>
        <v/>
      </c>
      <c r="F43" s="15" t="str">
        <f t="shared" si="74"/>
        <v/>
      </c>
      <c r="G43" s="15" t="str">
        <f t="shared" si="109"/>
        <v/>
      </c>
      <c r="H43" s="20"/>
      <c r="I43" s="15" t="str">
        <f t="shared" si="110"/>
        <v/>
      </c>
      <c r="J43" s="15">
        <f>IF(I43="",0,VLOOKUP(I43,Pointage[#All],2,FALSE)*J$28)</f>
        <v>0</v>
      </c>
      <c r="K43" s="24"/>
      <c r="L43" s="15" t="str">
        <f t="shared" si="111"/>
        <v/>
      </c>
      <c r="M43" s="15">
        <f>IF(L43="",0,VLOOKUP(L43,Pointage[#All],2,FALSE)*M$28)</f>
        <v>0</v>
      </c>
      <c r="N43" s="24"/>
      <c r="O43" s="15" t="str">
        <f t="shared" si="112"/>
        <v/>
      </c>
      <c r="P43" s="15">
        <f>IF(O43="",0,VLOOKUP(O43,Pointage[#All],2,FALSE)*P$28)</f>
        <v>0</v>
      </c>
      <c r="Q43" s="24"/>
      <c r="R43" s="15" t="str">
        <f t="shared" si="79"/>
        <v/>
      </c>
      <c r="S43" s="15">
        <f>IF(R43="",0,VLOOKUP(R43,Pointage[#All],2,FALSE)*S$28)</f>
        <v>0</v>
      </c>
      <c r="T43" s="16">
        <f t="shared" si="113"/>
        <v>0</v>
      </c>
      <c r="U43" s="20"/>
      <c r="V43" s="15" t="str">
        <f t="shared" si="114"/>
        <v/>
      </c>
      <c r="W43" s="15">
        <f>IF(V43="",0,VLOOKUP(V43,Pointage[#All],2,FALSE)*W$28)</f>
        <v>0</v>
      </c>
      <c r="X43" s="24"/>
      <c r="Y43" s="15" t="str">
        <f t="shared" si="115"/>
        <v/>
      </c>
      <c r="Z43" s="15">
        <f>IF(Y43="",0,VLOOKUP(Y43,Pointage[#All],2,FALSE)*Z$28)</f>
        <v>0</v>
      </c>
      <c r="AA43" s="24"/>
      <c r="AB43" s="15" t="str">
        <f t="shared" si="116"/>
        <v/>
      </c>
      <c r="AC43" s="15">
        <f>IF(AB43="",0,VLOOKUP(AB43,Pointage[#All],2,FALSE)*AC$28)</f>
        <v>0</v>
      </c>
      <c r="AD43" s="24"/>
      <c r="AE43" s="15" t="str">
        <f t="shared" si="84"/>
        <v/>
      </c>
      <c r="AF43" s="15">
        <f>IF(AE43="",0,VLOOKUP(AE43,Pointage[#All],2,FALSE)*AF$28)</f>
        <v>0</v>
      </c>
      <c r="AG43" s="16">
        <f t="shared" si="117"/>
        <v>0</v>
      </c>
      <c r="AH43" s="20"/>
      <c r="AI43" s="15" t="str">
        <f t="shared" si="118"/>
        <v/>
      </c>
      <c r="AJ43" s="15">
        <f>IF(AI43="",0,VLOOKUP(AI43,Pointage[#All],2,FALSE)*AJ$28)</f>
        <v>0</v>
      </c>
      <c r="AK43" s="24"/>
      <c r="AL43" s="15" t="str">
        <f t="shared" si="119"/>
        <v/>
      </c>
      <c r="AM43" s="15">
        <f>IF(AL43="",0,VLOOKUP(AL43,Pointage[#All],2,FALSE)*AM$28)</f>
        <v>0</v>
      </c>
      <c r="AN43" s="24"/>
      <c r="AO43" s="15" t="str">
        <f t="shared" si="120"/>
        <v/>
      </c>
      <c r="AP43" s="15">
        <f>IF(AO43="",0,VLOOKUP(AO43,Pointage[#All],2,FALSE)*AP$28)</f>
        <v>0</v>
      </c>
      <c r="AQ43" s="24"/>
      <c r="AR43" s="15" t="str">
        <f t="shared" si="89"/>
        <v/>
      </c>
      <c r="AS43" s="15">
        <f>IF(AR43="",0,VLOOKUP(AR43,Pointage[#All],2,FALSE)*AS$28)</f>
        <v>0</v>
      </c>
      <c r="AT43" s="16">
        <f t="shared" si="121"/>
        <v>0</v>
      </c>
      <c r="AU43" s="20"/>
      <c r="AV43" s="15" t="str">
        <f t="shared" si="122"/>
        <v/>
      </c>
      <c r="AW43" s="15">
        <f>IF(AV43="",0,VLOOKUP(AV43,Pointage[#All],2,FALSE)*AW$28)</f>
        <v>0</v>
      </c>
      <c r="AX43" s="24"/>
      <c r="AY43" s="15" t="str">
        <f t="shared" si="123"/>
        <v/>
      </c>
      <c r="AZ43" s="15">
        <f>IF(AY43="",0,VLOOKUP(AY43,Pointage[#All],2,FALSE)*AZ$28)</f>
        <v>0</v>
      </c>
      <c r="BA43" s="24"/>
      <c r="BB43" s="15" t="str">
        <f t="shared" si="124"/>
        <v/>
      </c>
      <c r="BC43" s="15">
        <f>IF(BB43="",0,VLOOKUP(BB43,Pointage[#All],2,FALSE)*BC$28)</f>
        <v>0</v>
      </c>
      <c r="BD43" s="24"/>
      <c r="BE43" s="15" t="str">
        <f t="shared" si="94"/>
        <v/>
      </c>
      <c r="BF43" s="15">
        <f>IF(BE43="",0,VLOOKUP(BE43,Pointage[#All],2,FALSE)*BF$28)</f>
        <v>0</v>
      </c>
      <c r="BG43" s="16">
        <f t="shared" si="125"/>
        <v>0</v>
      </c>
      <c r="BH43" s="20"/>
      <c r="BI43" s="15" t="str">
        <f t="shared" si="126"/>
        <v/>
      </c>
      <c r="BJ43" s="15">
        <f>IF(BI43="",0,VLOOKUP(BI43,Pointage[#All],2,FALSE)*BJ$28)</f>
        <v>0</v>
      </c>
      <c r="BK43" s="24"/>
      <c r="BL43" s="15" t="str">
        <f t="shared" si="127"/>
        <v/>
      </c>
      <c r="BM43" s="15">
        <f>IF(BL43="",0,VLOOKUP(BL43,Pointage[#All],2,FALSE)*BM$28)</f>
        <v>0</v>
      </c>
      <c r="BN43" s="24"/>
      <c r="BO43" s="15" t="str">
        <f t="shared" si="128"/>
        <v/>
      </c>
      <c r="BP43" s="15">
        <f>IF(BO43="",0,VLOOKUP(BO43,Pointage[#All],2,FALSE)*BP$28)</f>
        <v>0</v>
      </c>
      <c r="BQ43" s="24"/>
      <c r="BR43" s="15" t="str">
        <f t="shared" si="99"/>
        <v/>
      </c>
      <c r="BS43" s="15">
        <f>IF(BR43="",0,VLOOKUP(BR43,Pointage[#All],2,FALSE)*BS$28)</f>
        <v>0</v>
      </c>
      <c r="BT43" s="16">
        <f t="shared" si="129"/>
        <v>0</v>
      </c>
      <c r="BU43" s="20"/>
      <c r="BV43" s="15" t="str">
        <f t="shared" si="130"/>
        <v/>
      </c>
      <c r="BW43" s="15">
        <f>IF(BV43="",0,VLOOKUP(BV43,Pointage[#All],2,FALSE)*BW$28)</f>
        <v>0</v>
      </c>
      <c r="BX43" s="24"/>
      <c r="BY43" s="15" t="str">
        <f t="shared" si="131"/>
        <v/>
      </c>
      <c r="BZ43" s="15">
        <f>IF(BY43="",0,VLOOKUP(BY43,Pointage[#All],2,FALSE)*BZ$28)</f>
        <v>0</v>
      </c>
      <c r="CA43" s="24"/>
      <c r="CB43" s="15" t="str">
        <f t="shared" si="132"/>
        <v/>
      </c>
      <c r="CC43" s="15">
        <f>IF(CB43="",0,VLOOKUP(CB43,Pointage[#All],2,FALSE)*CC$28)</f>
        <v>0</v>
      </c>
      <c r="CD43" s="24"/>
      <c r="CE43" s="15" t="str">
        <f t="shared" si="104"/>
        <v/>
      </c>
      <c r="CF43" s="15">
        <f>IF(CE43="",0,VLOOKUP(CE43,Pointage[#All],2,FALSE)*CF$28)</f>
        <v>0</v>
      </c>
      <c r="CG43" s="16">
        <f t="shared" si="133"/>
        <v>0</v>
      </c>
      <c r="CH43" s="17">
        <f t="shared" si="134"/>
        <v>0</v>
      </c>
      <c r="CI43" s="25"/>
      <c r="CJ43" s="45">
        <f t="shared" si="135"/>
        <v>0</v>
      </c>
    </row>
    <row r="44" spans="1:88" x14ac:dyDescent="0.3">
      <c r="A44" s="20"/>
      <c r="B44" s="19"/>
      <c r="C44" s="19"/>
      <c r="D44" s="15">
        <f t="shared" si="107"/>
        <v>0</v>
      </c>
      <c r="E44" s="15" t="str">
        <f t="shared" si="108"/>
        <v/>
      </c>
      <c r="F44" s="15" t="str">
        <f t="shared" si="74"/>
        <v/>
      </c>
      <c r="G44" s="15" t="str">
        <f t="shared" si="109"/>
        <v/>
      </c>
      <c r="H44" s="20"/>
      <c r="I44" s="15" t="str">
        <f t="shared" si="110"/>
        <v/>
      </c>
      <c r="J44" s="15">
        <f>IF(I44="",0,VLOOKUP(I44,Pointage[#All],2,FALSE)*J$28)</f>
        <v>0</v>
      </c>
      <c r="K44" s="24"/>
      <c r="L44" s="15" t="str">
        <f t="shared" si="111"/>
        <v/>
      </c>
      <c r="M44" s="15">
        <f>IF(L44="",0,VLOOKUP(L44,Pointage[#All],2,FALSE)*M$28)</f>
        <v>0</v>
      </c>
      <c r="N44" s="24"/>
      <c r="O44" s="15" t="str">
        <f t="shared" si="112"/>
        <v/>
      </c>
      <c r="P44" s="15">
        <f>IF(O44="",0,VLOOKUP(O44,Pointage[#All],2,FALSE)*P$28)</f>
        <v>0</v>
      </c>
      <c r="Q44" s="24"/>
      <c r="R44" s="15" t="str">
        <f t="shared" si="79"/>
        <v/>
      </c>
      <c r="S44" s="15">
        <f>IF(R44="",0,VLOOKUP(R44,Pointage[#All],2,FALSE)*S$28)</f>
        <v>0</v>
      </c>
      <c r="T44" s="16">
        <f t="shared" si="113"/>
        <v>0</v>
      </c>
      <c r="U44" s="20"/>
      <c r="V44" s="15" t="str">
        <f t="shared" si="114"/>
        <v/>
      </c>
      <c r="W44" s="15">
        <f>IF(V44="",0,VLOOKUP(V44,Pointage[#All],2,FALSE)*W$28)</f>
        <v>0</v>
      </c>
      <c r="X44" s="24"/>
      <c r="Y44" s="15" t="str">
        <f t="shared" si="115"/>
        <v/>
      </c>
      <c r="Z44" s="15">
        <f>IF(Y44="",0,VLOOKUP(Y44,Pointage[#All],2,FALSE)*Z$28)</f>
        <v>0</v>
      </c>
      <c r="AA44" s="24"/>
      <c r="AB44" s="15" t="str">
        <f t="shared" si="116"/>
        <v/>
      </c>
      <c r="AC44" s="15">
        <f>IF(AB44="",0,VLOOKUP(AB44,Pointage[#All],2,FALSE)*AC$28)</f>
        <v>0</v>
      </c>
      <c r="AD44" s="24"/>
      <c r="AE44" s="15" t="str">
        <f t="shared" si="84"/>
        <v/>
      </c>
      <c r="AF44" s="15">
        <f>IF(AE44="",0,VLOOKUP(AE44,Pointage[#All],2,FALSE)*AF$28)</f>
        <v>0</v>
      </c>
      <c r="AG44" s="16">
        <f t="shared" si="117"/>
        <v>0</v>
      </c>
      <c r="AH44" s="20"/>
      <c r="AI44" s="15" t="str">
        <f t="shared" si="118"/>
        <v/>
      </c>
      <c r="AJ44" s="15">
        <f>IF(AI44="",0,VLOOKUP(AI44,Pointage[#All],2,FALSE)*AJ$28)</f>
        <v>0</v>
      </c>
      <c r="AK44" s="24"/>
      <c r="AL44" s="15" t="str">
        <f t="shared" si="119"/>
        <v/>
      </c>
      <c r="AM44" s="15">
        <f>IF(AL44="",0,VLOOKUP(AL44,Pointage[#All],2,FALSE)*AM$28)</f>
        <v>0</v>
      </c>
      <c r="AN44" s="24"/>
      <c r="AO44" s="15" t="str">
        <f t="shared" si="120"/>
        <v/>
      </c>
      <c r="AP44" s="15">
        <f>IF(AO44="",0,VLOOKUP(AO44,Pointage[#All],2,FALSE)*AP$28)</f>
        <v>0</v>
      </c>
      <c r="AQ44" s="24"/>
      <c r="AR44" s="15" t="str">
        <f t="shared" si="89"/>
        <v/>
      </c>
      <c r="AS44" s="15">
        <f>IF(AR44="",0,VLOOKUP(AR44,Pointage[#All],2,FALSE)*AS$28)</f>
        <v>0</v>
      </c>
      <c r="AT44" s="16">
        <f t="shared" si="121"/>
        <v>0</v>
      </c>
      <c r="AU44" s="20"/>
      <c r="AV44" s="15" t="str">
        <f t="shared" si="122"/>
        <v/>
      </c>
      <c r="AW44" s="15">
        <f>IF(AV44="",0,VLOOKUP(AV44,Pointage[#All],2,FALSE)*AW$28)</f>
        <v>0</v>
      </c>
      <c r="AX44" s="24"/>
      <c r="AY44" s="15" t="str">
        <f t="shared" si="123"/>
        <v/>
      </c>
      <c r="AZ44" s="15">
        <f>IF(AY44="",0,VLOOKUP(AY44,Pointage[#All],2,FALSE)*AZ$28)</f>
        <v>0</v>
      </c>
      <c r="BA44" s="24"/>
      <c r="BB44" s="15" t="str">
        <f t="shared" si="124"/>
        <v/>
      </c>
      <c r="BC44" s="15">
        <f>IF(BB44="",0,VLOOKUP(BB44,Pointage[#All],2,FALSE)*BC$28)</f>
        <v>0</v>
      </c>
      <c r="BD44" s="24"/>
      <c r="BE44" s="15" t="str">
        <f t="shared" si="94"/>
        <v/>
      </c>
      <c r="BF44" s="15">
        <f>IF(BE44="",0,VLOOKUP(BE44,Pointage[#All],2,FALSE)*BF$28)</f>
        <v>0</v>
      </c>
      <c r="BG44" s="16">
        <f t="shared" si="125"/>
        <v>0</v>
      </c>
      <c r="BH44" s="20"/>
      <c r="BI44" s="15" t="str">
        <f t="shared" si="126"/>
        <v/>
      </c>
      <c r="BJ44" s="15">
        <f>IF(BI44="",0,VLOOKUP(BI44,Pointage[#All],2,FALSE)*BJ$28)</f>
        <v>0</v>
      </c>
      <c r="BK44" s="24"/>
      <c r="BL44" s="15" t="str">
        <f t="shared" si="127"/>
        <v/>
      </c>
      <c r="BM44" s="15">
        <f>IF(BL44="",0,VLOOKUP(BL44,Pointage[#All],2,FALSE)*BM$28)</f>
        <v>0</v>
      </c>
      <c r="BN44" s="24"/>
      <c r="BO44" s="15" t="str">
        <f t="shared" si="128"/>
        <v/>
      </c>
      <c r="BP44" s="15">
        <f>IF(BO44="",0,VLOOKUP(BO44,Pointage[#All],2,FALSE)*BP$28)</f>
        <v>0</v>
      </c>
      <c r="BQ44" s="24"/>
      <c r="BR44" s="15" t="str">
        <f t="shared" si="99"/>
        <v/>
      </c>
      <c r="BS44" s="15">
        <f>IF(BR44="",0,VLOOKUP(BR44,Pointage[#All],2,FALSE)*BS$28)</f>
        <v>0</v>
      </c>
      <c r="BT44" s="16">
        <f t="shared" si="129"/>
        <v>0</v>
      </c>
      <c r="BU44" s="20"/>
      <c r="BV44" s="15" t="str">
        <f t="shared" si="130"/>
        <v/>
      </c>
      <c r="BW44" s="15">
        <f>IF(BV44="",0,VLOOKUP(BV44,Pointage[#All],2,FALSE)*BW$28)</f>
        <v>0</v>
      </c>
      <c r="BX44" s="24"/>
      <c r="BY44" s="15" t="str">
        <f t="shared" si="131"/>
        <v/>
      </c>
      <c r="BZ44" s="15">
        <f>IF(BY44="",0,VLOOKUP(BY44,Pointage[#All],2,FALSE)*BZ$28)</f>
        <v>0</v>
      </c>
      <c r="CA44" s="24"/>
      <c r="CB44" s="15" t="str">
        <f t="shared" si="132"/>
        <v/>
      </c>
      <c r="CC44" s="15">
        <f>IF(CB44="",0,VLOOKUP(CB44,Pointage[#All],2,FALSE)*CC$28)</f>
        <v>0</v>
      </c>
      <c r="CD44" s="24"/>
      <c r="CE44" s="15" t="str">
        <f t="shared" si="104"/>
        <v/>
      </c>
      <c r="CF44" s="15">
        <f>IF(CE44="",0,VLOOKUP(CE44,Pointage[#All],2,FALSE)*CF$28)</f>
        <v>0</v>
      </c>
      <c r="CG44" s="16">
        <f t="shared" si="133"/>
        <v>0</v>
      </c>
      <c r="CH44" s="17">
        <f t="shared" si="134"/>
        <v>0</v>
      </c>
      <c r="CI44" s="25"/>
      <c r="CJ44" s="45">
        <f t="shared" si="135"/>
        <v>0</v>
      </c>
    </row>
    <row r="45" spans="1:88" x14ac:dyDescent="0.3">
      <c r="A45" s="20"/>
      <c r="B45" s="19"/>
      <c r="C45" s="19"/>
      <c r="D45" s="15">
        <f t="shared" si="107"/>
        <v>0</v>
      </c>
      <c r="E45" s="15" t="str">
        <f t="shared" si="108"/>
        <v/>
      </c>
      <c r="F45" s="15" t="str">
        <f t="shared" si="74"/>
        <v/>
      </c>
      <c r="G45" s="15" t="str">
        <f t="shared" si="109"/>
        <v/>
      </c>
      <c r="H45" s="20"/>
      <c r="I45" s="15" t="str">
        <f t="shared" si="110"/>
        <v/>
      </c>
      <c r="J45" s="15">
        <f>IF(I45="",0,VLOOKUP(I45,Pointage[#All],2,FALSE)*J$28)</f>
        <v>0</v>
      </c>
      <c r="K45" s="24"/>
      <c r="L45" s="15" t="str">
        <f t="shared" si="111"/>
        <v/>
      </c>
      <c r="M45" s="15">
        <f>IF(L45="",0,VLOOKUP(L45,Pointage[#All],2,FALSE)*M$28)</f>
        <v>0</v>
      </c>
      <c r="N45" s="24"/>
      <c r="O45" s="15" t="str">
        <f t="shared" si="112"/>
        <v/>
      </c>
      <c r="P45" s="15">
        <f>IF(O45="",0,VLOOKUP(O45,Pointage[#All],2,FALSE)*P$28)</f>
        <v>0</v>
      </c>
      <c r="Q45" s="24"/>
      <c r="R45" s="15" t="str">
        <f t="shared" si="79"/>
        <v/>
      </c>
      <c r="S45" s="15">
        <f>IF(R45="",0,VLOOKUP(R45,Pointage[#All],2,FALSE)*S$28)</f>
        <v>0</v>
      </c>
      <c r="T45" s="16">
        <f t="shared" si="113"/>
        <v>0</v>
      </c>
      <c r="U45" s="20"/>
      <c r="V45" s="15" t="str">
        <f t="shared" si="114"/>
        <v/>
      </c>
      <c r="W45" s="15">
        <f>IF(V45="",0,VLOOKUP(V45,Pointage[#All],2,FALSE)*W$28)</f>
        <v>0</v>
      </c>
      <c r="X45" s="24"/>
      <c r="Y45" s="15" t="str">
        <f t="shared" si="115"/>
        <v/>
      </c>
      <c r="Z45" s="15">
        <f>IF(Y45="",0,VLOOKUP(Y45,Pointage[#All],2,FALSE)*Z$28)</f>
        <v>0</v>
      </c>
      <c r="AA45" s="24"/>
      <c r="AB45" s="15" t="str">
        <f t="shared" si="116"/>
        <v/>
      </c>
      <c r="AC45" s="15">
        <f>IF(AB45="",0,VLOOKUP(AB45,Pointage[#All],2,FALSE)*AC$28)</f>
        <v>0</v>
      </c>
      <c r="AD45" s="24"/>
      <c r="AE45" s="15" t="str">
        <f t="shared" si="84"/>
        <v/>
      </c>
      <c r="AF45" s="15">
        <f>IF(AE45="",0,VLOOKUP(AE45,Pointage[#All],2,FALSE)*AF$28)</f>
        <v>0</v>
      </c>
      <c r="AG45" s="16">
        <f t="shared" si="117"/>
        <v>0</v>
      </c>
      <c r="AH45" s="20"/>
      <c r="AI45" s="15" t="str">
        <f t="shared" si="118"/>
        <v/>
      </c>
      <c r="AJ45" s="15">
        <f>IF(AI45="",0,VLOOKUP(AI45,Pointage[#All],2,FALSE)*AJ$28)</f>
        <v>0</v>
      </c>
      <c r="AK45" s="24"/>
      <c r="AL45" s="15" t="str">
        <f t="shared" si="119"/>
        <v/>
      </c>
      <c r="AM45" s="15">
        <f>IF(AL45="",0,VLOOKUP(AL45,Pointage[#All],2,FALSE)*AM$28)</f>
        <v>0</v>
      </c>
      <c r="AN45" s="24"/>
      <c r="AO45" s="15" t="str">
        <f t="shared" si="120"/>
        <v/>
      </c>
      <c r="AP45" s="15">
        <f>IF(AO45="",0,VLOOKUP(AO45,Pointage[#All],2,FALSE)*AP$28)</f>
        <v>0</v>
      </c>
      <c r="AQ45" s="24"/>
      <c r="AR45" s="15" t="str">
        <f t="shared" si="89"/>
        <v/>
      </c>
      <c r="AS45" s="15">
        <f>IF(AR45="",0,VLOOKUP(AR45,Pointage[#All],2,FALSE)*AS$28)</f>
        <v>0</v>
      </c>
      <c r="AT45" s="16">
        <f t="shared" si="121"/>
        <v>0</v>
      </c>
      <c r="AU45" s="20"/>
      <c r="AV45" s="15" t="str">
        <f t="shared" si="122"/>
        <v/>
      </c>
      <c r="AW45" s="15">
        <f>IF(AV45="",0,VLOOKUP(AV45,Pointage[#All],2,FALSE)*AW$28)</f>
        <v>0</v>
      </c>
      <c r="AX45" s="24"/>
      <c r="AY45" s="15" t="str">
        <f t="shared" si="123"/>
        <v/>
      </c>
      <c r="AZ45" s="15">
        <f>IF(AY45="",0,VLOOKUP(AY45,Pointage[#All],2,FALSE)*AZ$28)</f>
        <v>0</v>
      </c>
      <c r="BA45" s="24"/>
      <c r="BB45" s="15" t="str">
        <f t="shared" si="124"/>
        <v/>
      </c>
      <c r="BC45" s="15">
        <f>IF(BB45="",0,VLOOKUP(BB45,Pointage[#All],2,FALSE)*BC$28)</f>
        <v>0</v>
      </c>
      <c r="BD45" s="24"/>
      <c r="BE45" s="15" t="str">
        <f t="shared" si="94"/>
        <v/>
      </c>
      <c r="BF45" s="15">
        <f>IF(BE45="",0,VLOOKUP(BE45,Pointage[#All],2,FALSE)*BF$28)</f>
        <v>0</v>
      </c>
      <c r="BG45" s="16">
        <f t="shared" si="125"/>
        <v>0</v>
      </c>
      <c r="BH45" s="20"/>
      <c r="BI45" s="15" t="str">
        <f t="shared" si="126"/>
        <v/>
      </c>
      <c r="BJ45" s="15">
        <f>IF(BI45="",0,VLOOKUP(BI45,Pointage[#All],2,FALSE)*BJ$28)</f>
        <v>0</v>
      </c>
      <c r="BK45" s="24"/>
      <c r="BL45" s="15" t="str">
        <f t="shared" si="127"/>
        <v/>
      </c>
      <c r="BM45" s="15">
        <f>IF(BL45="",0,VLOOKUP(BL45,Pointage[#All],2,FALSE)*BM$28)</f>
        <v>0</v>
      </c>
      <c r="BN45" s="24"/>
      <c r="BO45" s="15" t="str">
        <f t="shared" si="128"/>
        <v/>
      </c>
      <c r="BP45" s="15">
        <f>IF(BO45="",0,VLOOKUP(BO45,Pointage[#All],2,FALSE)*BP$28)</f>
        <v>0</v>
      </c>
      <c r="BQ45" s="24"/>
      <c r="BR45" s="15" t="str">
        <f t="shared" si="99"/>
        <v/>
      </c>
      <c r="BS45" s="15">
        <f>IF(BR45="",0,VLOOKUP(BR45,Pointage[#All],2,FALSE)*BS$28)</f>
        <v>0</v>
      </c>
      <c r="BT45" s="16">
        <f t="shared" si="129"/>
        <v>0</v>
      </c>
      <c r="BU45" s="20"/>
      <c r="BV45" s="15" t="str">
        <f t="shared" si="130"/>
        <v/>
      </c>
      <c r="BW45" s="15">
        <f>IF(BV45="",0,VLOOKUP(BV45,Pointage[#All],2,FALSE)*BW$28)</f>
        <v>0</v>
      </c>
      <c r="BX45" s="24"/>
      <c r="BY45" s="15" t="str">
        <f t="shared" si="131"/>
        <v/>
      </c>
      <c r="BZ45" s="15">
        <f>IF(BY45="",0,VLOOKUP(BY45,Pointage[#All],2,FALSE)*BZ$28)</f>
        <v>0</v>
      </c>
      <c r="CA45" s="24"/>
      <c r="CB45" s="15" t="str">
        <f t="shared" si="132"/>
        <v/>
      </c>
      <c r="CC45" s="15">
        <f>IF(CB45="",0,VLOOKUP(CB45,Pointage[#All],2,FALSE)*CC$28)</f>
        <v>0</v>
      </c>
      <c r="CD45" s="24"/>
      <c r="CE45" s="15" t="str">
        <f t="shared" si="104"/>
        <v/>
      </c>
      <c r="CF45" s="15">
        <f>IF(CE45="",0,VLOOKUP(CE45,Pointage[#All],2,FALSE)*CF$28)</f>
        <v>0</v>
      </c>
      <c r="CG45" s="16">
        <f t="shared" si="133"/>
        <v>0</v>
      </c>
      <c r="CH45" s="17">
        <f t="shared" si="134"/>
        <v>0</v>
      </c>
      <c r="CI45" s="25"/>
      <c r="CJ45" s="45">
        <f t="shared" si="135"/>
        <v>0</v>
      </c>
    </row>
    <row r="46" spans="1:88" x14ac:dyDescent="0.3">
      <c r="A46" s="20"/>
      <c r="B46" s="19"/>
      <c r="C46" s="19"/>
      <c r="D46" s="15">
        <f t="shared" si="107"/>
        <v>0</v>
      </c>
      <c r="E46" s="15" t="str">
        <f t="shared" si="108"/>
        <v/>
      </c>
      <c r="F46" s="15" t="str">
        <f t="shared" si="74"/>
        <v/>
      </c>
      <c r="G46" s="15" t="str">
        <f t="shared" si="109"/>
        <v/>
      </c>
      <c r="H46" s="20"/>
      <c r="I46" s="15" t="str">
        <f t="shared" si="110"/>
        <v/>
      </c>
      <c r="J46" s="15">
        <f>IF(I46="",0,VLOOKUP(I46,Pointage[#All],2,FALSE)*J$28)</f>
        <v>0</v>
      </c>
      <c r="K46" s="24"/>
      <c r="L46" s="15" t="str">
        <f t="shared" si="111"/>
        <v/>
      </c>
      <c r="M46" s="15">
        <f>IF(L46="",0,VLOOKUP(L46,Pointage[#All],2,FALSE)*M$28)</f>
        <v>0</v>
      </c>
      <c r="N46" s="24"/>
      <c r="O46" s="15" t="str">
        <f t="shared" si="112"/>
        <v/>
      </c>
      <c r="P46" s="15">
        <f>IF(O46="",0,VLOOKUP(O46,Pointage[#All],2,FALSE)*P$28)</f>
        <v>0</v>
      </c>
      <c r="Q46" s="24"/>
      <c r="R46" s="15" t="str">
        <f t="shared" si="79"/>
        <v/>
      </c>
      <c r="S46" s="15">
        <f>IF(R46="",0,VLOOKUP(R46,Pointage[#All],2,FALSE)*S$28)</f>
        <v>0</v>
      </c>
      <c r="T46" s="16">
        <f t="shared" si="113"/>
        <v>0</v>
      </c>
      <c r="U46" s="20"/>
      <c r="V46" s="15" t="str">
        <f t="shared" si="114"/>
        <v/>
      </c>
      <c r="W46" s="15">
        <f>IF(V46="",0,VLOOKUP(V46,Pointage[#All],2,FALSE)*W$28)</f>
        <v>0</v>
      </c>
      <c r="X46" s="24"/>
      <c r="Y46" s="15" t="str">
        <f t="shared" si="115"/>
        <v/>
      </c>
      <c r="Z46" s="15">
        <f>IF(Y46="",0,VLOOKUP(Y46,Pointage[#All],2,FALSE)*Z$28)</f>
        <v>0</v>
      </c>
      <c r="AA46" s="24"/>
      <c r="AB46" s="15" t="str">
        <f t="shared" si="116"/>
        <v/>
      </c>
      <c r="AC46" s="15">
        <f>IF(AB46="",0,VLOOKUP(AB46,Pointage[#All],2,FALSE)*AC$28)</f>
        <v>0</v>
      </c>
      <c r="AD46" s="24"/>
      <c r="AE46" s="15" t="str">
        <f t="shared" si="84"/>
        <v/>
      </c>
      <c r="AF46" s="15">
        <f>IF(AE46="",0,VLOOKUP(AE46,Pointage[#All],2,FALSE)*AF$28)</f>
        <v>0</v>
      </c>
      <c r="AG46" s="16">
        <f t="shared" si="117"/>
        <v>0</v>
      </c>
      <c r="AH46" s="20"/>
      <c r="AI46" s="15" t="str">
        <f t="shared" si="118"/>
        <v/>
      </c>
      <c r="AJ46" s="15">
        <f>IF(AI46="",0,VLOOKUP(AI46,Pointage[#All],2,FALSE)*AJ$28)</f>
        <v>0</v>
      </c>
      <c r="AK46" s="24"/>
      <c r="AL46" s="15" t="str">
        <f t="shared" si="119"/>
        <v/>
      </c>
      <c r="AM46" s="15">
        <f>IF(AL46="",0,VLOOKUP(AL46,Pointage[#All],2,FALSE)*AM$28)</f>
        <v>0</v>
      </c>
      <c r="AN46" s="24"/>
      <c r="AO46" s="15" t="str">
        <f t="shared" si="120"/>
        <v/>
      </c>
      <c r="AP46" s="15">
        <f>IF(AO46="",0,VLOOKUP(AO46,Pointage[#All],2,FALSE)*AP$28)</f>
        <v>0</v>
      </c>
      <c r="AQ46" s="24"/>
      <c r="AR46" s="15" t="str">
        <f t="shared" si="89"/>
        <v/>
      </c>
      <c r="AS46" s="15">
        <f>IF(AR46="",0,VLOOKUP(AR46,Pointage[#All],2,FALSE)*AS$28)</f>
        <v>0</v>
      </c>
      <c r="AT46" s="16">
        <f t="shared" si="121"/>
        <v>0</v>
      </c>
      <c r="AU46" s="20"/>
      <c r="AV46" s="15" t="str">
        <f t="shared" si="122"/>
        <v/>
      </c>
      <c r="AW46" s="15">
        <f>IF(AV46="",0,VLOOKUP(AV46,Pointage[#All],2,FALSE)*AW$28)</f>
        <v>0</v>
      </c>
      <c r="AX46" s="24"/>
      <c r="AY46" s="15" t="str">
        <f t="shared" si="123"/>
        <v/>
      </c>
      <c r="AZ46" s="15">
        <f>IF(AY46="",0,VLOOKUP(AY46,Pointage[#All],2,FALSE)*AZ$28)</f>
        <v>0</v>
      </c>
      <c r="BA46" s="24"/>
      <c r="BB46" s="15" t="str">
        <f t="shared" si="124"/>
        <v/>
      </c>
      <c r="BC46" s="15">
        <f>IF(BB46="",0,VLOOKUP(BB46,Pointage[#All],2,FALSE)*BC$28)</f>
        <v>0</v>
      </c>
      <c r="BD46" s="24"/>
      <c r="BE46" s="15" t="str">
        <f t="shared" si="94"/>
        <v/>
      </c>
      <c r="BF46" s="15">
        <f>IF(BE46="",0,VLOOKUP(BE46,Pointage[#All],2,FALSE)*BF$28)</f>
        <v>0</v>
      </c>
      <c r="BG46" s="16">
        <f t="shared" si="125"/>
        <v>0</v>
      </c>
      <c r="BH46" s="20"/>
      <c r="BI46" s="15" t="str">
        <f t="shared" si="126"/>
        <v/>
      </c>
      <c r="BJ46" s="15">
        <f>IF(BI46="",0,VLOOKUP(BI46,Pointage[#All],2,FALSE)*BJ$28)</f>
        <v>0</v>
      </c>
      <c r="BK46" s="24"/>
      <c r="BL46" s="15" t="str">
        <f t="shared" si="127"/>
        <v/>
      </c>
      <c r="BM46" s="15">
        <f>IF(BL46="",0,VLOOKUP(BL46,Pointage[#All],2,FALSE)*BM$28)</f>
        <v>0</v>
      </c>
      <c r="BN46" s="24"/>
      <c r="BO46" s="15" t="str">
        <f t="shared" si="128"/>
        <v/>
      </c>
      <c r="BP46" s="15">
        <f>IF(BO46="",0,VLOOKUP(BO46,Pointage[#All],2,FALSE)*BP$28)</f>
        <v>0</v>
      </c>
      <c r="BQ46" s="24"/>
      <c r="BR46" s="15" t="str">
        <f t="shared" si="99"/>
        <v/>
      </c>
      <c r="BS46" s="15">
        <f>IF(BR46="",0,VLOOKUP(BR46,Pointage[#All],2,FALSE)*BS$28)</f>
        <v>0</v>
      </c>
      <c r="BT46" s="16">
        <f t="shared" si="129"/>
        <v>0</v>
      </c>
      <c r="BU46" s="20"/>
      <c r="BV46" s="15" t="str">
        <f t="shared" si="130"/>
        <v/>
      </c>
      <c r="BW46" s="15">
        <f>IF(BV46="",0,VLOOKUP(BV46,Pointage[#All],2,FALSE)*BW$28)</f>
        <v>0</v>
      </c>
      <c r="BX46" s="24"/>
      <c r="BY46" s="15" t="str">
        <f t="shared" si="131"/>
        <v/>
      </c>
      <c r="BZ46" s="15">
        <f>IF(BY46="",0,VLOOKUP(BY46,Pointage[#All],2,FALSE)*BZ$28)</f>
        <v>0</v>
      </c>
      <c r="CA46" s="24"/>
      <c r="CB46" s="15" t="str">
        <f t="shared" si="132"/>
        <v/>
      </c>
      <c r="CC46" s="15">
        <f>IF(CB46="",0,VLOOKUP(CB46,Pointage[#All],2,FALSE)*CC$28)</f>
        <v>0</v>
      </c>
      <c r="CD46" s="24"/>
      <c r="CE46" s="15" t="str">
        <f t="shared" si="104"/>
        <v/>
      </c>
      <c r="CF46" s="15">
        <f>IF(CE46="",0,VLOOKUP(CE46,Pointage[#All],2,FALSE)*CF$28)</f>
        <v>0</v>
      </c>
      <c r="CG46" s="16">
        <f t="shared" si="133"/>
        <v>0</v>
      </c>
      <c r="CH46" s="17">
        <f t="shared" si="134"/>
        <v>0</v>
      </c>
      <c r="CI46" s="25"/>
      <c r="CJ46" s="45">
        <f t="shared" si="135"/>
        <v>0</v>
      </c>
    </row>
    <row r="47" spans="1:88" x14ac:dyDescent="0.3">
      <c r="A47" s="20"/>
      <c r="B47" s="19"/>
      <c r="C47" s="19"/>
      <c r="D47" s="15">
        <f t="shared" si="107"/>
        <v>0</v>
      </c>
      <c r="E47" s="15" t="str">
        <f t="shared" si="108"/>
        <v/>
      </c>
      <c r="F47" s="15" t="str">
        <f t="shared" si="74"/>
        <v/>
      </c>
      <c r="G47" s="15" t="str">
        <f t="shared" si="109"/>
        <v/>
      </c>
      <c r="H47" s="20"/>
      <c r="I47" s="15" t="str">
        <f t="shared" si="110"/>
        <v/>
      </c>
      <c r="J47" s="15">
        <f>IF(I47="",0,VLOOKUP(I47,Pointage[#All],2,FALSE)*J$28)</f>
        <v>0</v>
      </c>
      <c r="K47" s="24"/>
      <c r="L47" s="15" t="str">
        <f t="shared" si="111"/>
        <v/>
      </c>
      <c r="M47" s="15">
        <f>IF(L47="",0,VLOOKUP(L47,Pointage[#All],2,FALSE)*M$28)</f>
        <v>0</v>
      </c>
      <c r="N47" s="24"/>
      <c r="O47" s="15" t="str">
        <f t="shared" si="112"/>
        <v/>
      </c>
      <c r="P47" s="15">
        <f>IF(O47="",0,VLOOKUP(O47,Pointage[#All],2,FALSE)*P$28)</f>
        <v>0</v>
      </c>
      <c r="Q47" s="24"/>
      <c r="R47" s="15" t="str">
        <f t="shared" si="79"/>
        <v/>
      </c>
      <c r="S47" s="15">
        <f>IF(R47="",0,VLOOKUP(R47,Pointage[#All],2,FALSE)*S$28)</f>
        <v>0</v>
      </c>
      <c r="T47" s="16">
        <f t="shared" si="113"/>
        <v>0</v>
      </c>
      <c r="U47" s="20"/>
      <c r="V47" s="15" t="str">
        <f t="shared" si="114"/>
        <v/>
      </c>
      <c r="W47" s="15">
        <f>IF(V47="",0,VLOOKUP(V47,Pointage[#All],2,FALSE)*W$28)</f>
        <v>0</v>
      </c>
      <c r="X47" s="24"/>
      <c r="Y47" s="15" t="str">
        <f t="shared" si="115"/>
        <v/>
      </c>
      <c r="Z47" s="15">
        <f>IF(Y47="",0,VLOOKUP(Y47,Pointage[#All],2,FALSE)*Z$28)</f>
        <v>0</v>
      </c>
      <c r="AA47" s="24"/>
      <c r="AB47" s="15" t="str">
        <f t="shared" si="116"/>
        <v/>
      </c>
      <c r="AC47" s="15">
        <f>IF(AB47="",0,VLOOKUP(AB47,Pointage[#All],2,FALSE)*AC$28)</f>
        <v>0</v>
      </c>
      <c r="AD47" s="24"/>
      <c r="AE47" s="15" t="str">
        <f t="shared" si="84"/>
        <v/>
      </c>
      <c r="AF47" s="15">
        <f>IF(AE47="",0,VLOOKUP(AE47,Pointage[#All],2,FALSE)*AF$28)</f>
        <v>0</v>
      </c>
      <c r="AG47" s="16">
        <f t="shared" si="117"/>
        <v>0</v>
      </c>
      <c r="AH47" s="20"/>
      <c r="AI47" s="15" t="str">
        <f t="shared" si="118"/>
        <v/>
      </c>
      <c r="AJ47" s="15">
        <f>IF(AI47="",0,VLOOKUP(AI47,Pointage[#All],2,FALSE)*AJ$28)</f>
        <v>0</v>
      </c>
      <c r="AK47" s="24"/>
      <c r="AL47" s="15" t="str">
        <f t="shared" si="119"/>
        <v/>
      </c>
      <c r="AM47" s="15">
        <f>IF(AL47="",0,VLOOKUP(AL47,Pointage[#All],2,FALSE)*AM$28)</f>
        <v>0</v>
      </c>
      <c r="AN47" s="24"/>
      <c r="AO47" s="15" t="str">
        <f t="shared" si="120"/>
        <v/>
      </c>
      <c r="AP47" s="15">
        <f>IF(AO47="",0,VLOOKUP(AO47,Pointage[#All],2,FALSE)*AP$28)</f>
        <v>0</v>
      </c>
      <c r="AQ47" s="24"/>
      <c r="AR47" s="15" t="str">
        <f t="shared" si="89"/>
        <v/>
      </c>
      <c r="AS47" s="15">
        <f>IF(AR47="",0,VLOOKUP(AR47,Pointage[#All],2,FALSE)*AS$28)</f>
        <v>0</v>
      </c>
      <c r="AT47" s="16">
        <f t="shared" si="121"/>
        <v>0</v>
      </c>
      <c r="AU47" s="20"/>
      <c r="AV47" s="15" t="str">
        <f t="shared" si="122"/>
        <v/>
      </c>
      <c r="AW47" s="15">
        <f>IF(AV47="",0,VLOOKUP(AV47,Pointage[#All],2,FALSE)*AW$28)</f>
        <v>0</v>
      </c>
      <c r="AX47" s="24"/>
      <c r="AY47" s="15" t="str">
        <f t="shared" si="123"/>
        <v/>
      </c>
      <c r="AZ47" s="15">
        <f>IF(AY47="",0,VLOOKUP(AY47,Pointage[#All],2,FALSE)*AZ$28)</f>
        <v>0</v>
      </c>
      <c r="BA47" s="24"/>
      <c r="BB47" s="15" t="str">
        <f t="shared" si="124"/>
        <v/>
      </c>
      <c r="BC47" s="15">
        <f>IF(BB47="",0,VLOOKUP(BB47,Pointage[#All],2,FALSE)*BC$28)</f>
        <v>0</v>
      </c>
      <c r="BD47" s="24"/>
      <c r="BE47" s="15" t="str">
        <f t="shared" si="94"/>
        <v/>
      </c>
      <c r="BF47" s="15">
        <f>IF(BE47="",0,VLOOKUP(BE47,Pointage[#All],2,FALSE)*BF$28)</f>
        <v>0</v>
      </c>
      <c r="BG47" s="16">
        <f t="shared" si="125"/>
        <v>0</v>
      </c>
      <c r="BH47" s="20"/>
      <c r="BI47" s="15" t="str">
        <f t="shared" si="126"/>
        <v/>
      </c>
      <c r="BJ47" s="15">
        <f>IF(BI47="",0,VLOOKUP(BI47,Pointage[#All],2,FALSE)*BJ$28)</f>
        <v>0</v>
      </c>
      <c r="BK47" s="24"/>
      <c r="BL47" s="15" t="str">
        <f t="shared" si="127"/>
        <v/>
      </c>
      <c r="BM47" s="15">
        <f>IF(BL47="",0,VLOOKUP(BL47,Pointage[#All],2,FALSE)*BM$28)</f>
        <v>0</v>
      </c>
      <c r="BN47" s="24"/>
      <c r="BO47" s="15" t="str">
        <f t="shared" si="128"/>
        <v/>
      </c>
      <c r="BP47" s="15">
        <f>IF(BO47="",0,VLOOKUP(BO47,Pointage[#All],2,FALSE)*BP$28)</f>
        <v>0</v>
      </c>
      <c r="BQ47" s="24"/>
      <c r="BR47" s="15" t="str">
        <f t="shared" si="99"/>
        <v/>
      </c>
      <c r="BS47" s="15">
        <f>IF(BR47="",0,VLOOKUP(BR47,Pointage[#All],2,FALSE)*BS$28)</f>
        <v>0</v>
      </c>
      <c r="BT47" s="16">
        <f t="shared" si="129"/>
        <v>0</v>
      </c>
      <c r="BU47" s="20"/>
      <c r="BV47" s="15" t="str">
        <f t="shared" si="130"/>
        <v/>
      </c>
      <c r="BW47" s="15">
        <f>IF(BV47="",0,VLOOKUP(BV47,Pointage[#All],2,FALSE)*BW$28)</f>
        <v>0</v>
      </c>
      <c r="BX47" s="24"/>
      <c r="BY47" s="15" t="str">
        <f t="shared" si="131"/>
        <v/>
      </c>
      <c r="BZ47" s="15">
        <f>IF(BY47="",0,VLOOKUP(BY47,Pointage[#All],2,FALSE)*BZ$28)</f>
        <v>0</v>
      </c>
      <c r="CA47" s="24"/>
      <c r="CB47" s="15" t="str">
        <f t="shared" si="132"/>
        <v/>
      </c>
      <c r="CC47" s="15">
        <f>IF(CB47="",0,VLOOKUP(CB47,Pointage[#All],2,FALSE)*CC$28)</f>
        <v>0</v>
      </c>
      <c r="CD47" s="24"/>
      <c r="CE47" s="15" t="str">
        <f t="shared" si="104"/>
        <v/>
      </c>
      <c r="CF47" s="15">
        <f>IF(CE47="",0,VLOOKUP(CE47,Pointage[#All],2,FALSE)*CF$28)</f>
        <v>0</v>
      </c>
      <c r="CG47" s="16">
        <f t="shared" si="133"/>
        <v>0</v>
      </c>
      <c r="CH47" s="17">
        <f t="shared" si="134"/>
        <v>0</v>
      </c>
      <c r="CI47" s="25"/>
      <c r="CJ47" s="45">
        <f t="shared" si="135"/>
        <v>0</v>
      </c>
    </row>
    <row r="48" spans="1:88" x14ac:dyDescent="0.3">
      <c r="A48" s="20"/>
      <c r="B48" s="19"/>
      <c r="C48" s="19"/>
      <c r="D48" s="15">
        <f t="shared" si="107"/>
        <v>0</v>
      </c>
      <c r="E48" s="15" t="str">
        <f t="shared" si="108"/>
        <v/>
      </c>
      <c r="F48" s="15" t="str">
        <f t="shared" si="74"/>
        <v/>
      </c>
      <c r="G48" s="15" t="str">
        <f t="shared" si="109"/>
        <v/>
      </c>
      <c r="H48" s="20"/>
      <c r="I48" s="15" t="str">
        <f t="shared" si="110"/>
        <v/>
      </c>
      <c r="J48" s="15">
        <f>IF(I48="",0,VLOOKUP(I48,Pointage[#All],2,FALSE)*J$28)</f>
        <v>0</v>
      </c>
      <c r="K48" s="24"/>
      <c r="L48" s="15" t="str">
        <f t="shared" si="111"/>
        <v/>
      </c>
      <c r="M48" s="15">
        <f>IF(L48="",0,VLOOKUP(L48,Pointage[#All],2,FALSE)*M$28)</f>
        <v>0</v>
      </c>
      <c r="N48" s="24"/>
      <c r="O48" s="15" t="str">
        <f t="shared" si="112"/>
        <v/>
      </c>
      <c r="P48" s="15">
        <f>IF(O48="",0,VLOOKUP(O48,Pointage[#All],2,FALSE)*P$28)</f>
        <v>0</v>
      </c>
      <c r="Q48" s="24"/>
      <c r="R48" s="15" t="str">
        <f t="shared" si="79"/>
        <v/>
      </c>
      <c r="S48" s="15">
        <f>IF(R48="",0,VLOOKUP(R48,Pointage[#All],2,FALSE)*S$28)</f>
        <v>0</v>
      </c>
      <c r="T48" s="16">
        <f t="shared" si="113"/>
        <v>0</v>
      </c>
      <c r="U48" s="20"/>
      <c r="V48" s="15" t="str">
        <f t="shared" si="114"/>
        <v/>
      </c>
      <c r="W48" s="15">
        <f>IF(V48="",0,VLOOKUP(V48,Pointage[#All],2,FALSE)*W$28)</f>
        <v>0</v>
      </c>
      <c r="X48" s="24"/>
      <c r="Y48" s="15" t="str">
        <f t="shared" si="115"/>
        <v/>
      </c>
      <c r="Z48" s="15">
        <f>IF(Y48="",0,VLOOKUP(Y48,Pointage[#All],2,FALSE)*Z$28)</f>
        <v>0</v>
      </c>
      <c r="AA48" s="24"/>
      <c r="AB48" s="15" t="str">
        <f t="shared" si="116"/>
        <v/>
      </c>
      <c r="AC48" s="15">
        <f>IF(AB48="",0,VLOOKUP(AB48,Pointage[#All],2,FALSE)*AC$28)</f>
        <v>0</v>
      </c>
      <c r="AD48" s="24"/>
      <c r="AE48" s="15" t="str">
        <f t="shared" si="84"/>
        <v/>
      </c>
      <c r="AF48" s="15">
        <f>IF(AE48="",0,VLOOKUP(AE48,Pointage[#All],2,FALSE)*AF$28)</f>
        <v>0</v>
      </c>
      <c r="AG48" s="16">
        <f t="shared" si="117"/>
        <v>0</v>
      </c>
      <c r="AH48" s="20"/>
      <c r="AI48" s="15" t="str">
        <f t="shared" si="118"/>
        <v/>
      </c>
      <c r="AJ48" s="15">
        <f>IF(AI48="",0,VLOOKUP(AI48,Pointage[#All],2,FALSE)*AJ$28)</f>
        <v>0</v>
      </c>
      <c r="AK48" s="24"/>
      <c r="AL48" s="15" t="str">
        <f t="shared" si="119"/>
        <v/>
      </c>
      <c r="AM48" s="15">
        <f>IF(AL48="",0,VLOOKUP(AL48,Pointage[#All],2,FALSE)*AM$28)</f>
        <v>0</v>
      </c>
      <c r="AN48" s="24"/>
      <c r="AO48" s="15" t="str">
        <f t="shared" si="120"/>
        <v/>
      </c>
      <c r="AP48" s="15">
        <f>IF(AO48="",0,VLOOKUP(AO48,Pointage[#All],2,FALSE)*AP$28)</f>
        <v>0</v>
      </c>
      <c r="AQ48" s="24"/>
      <c r="AR48" s="15" t="str">
        <f t="shared" si="89"/>
        <v/>
      </c>
      <c r="AS48" s="15">
        <f>IF(AR48="",0,VLOOKUP(AR48,Pointage[#All],2,FALSE)*AS$28)</f>
        <v>0</v>
      </c>
      <c r="AT48" s="16">
        <f t="shared" si="121"/>
        <v>0</v>
      </c>
      <c r="AU48" s="20"/>
      <c r="AV48" s="15" t="str">
        <f t="shared" si="122"/>
        <v/>
      </c>
      <c r="AW48" s="15">
        <f>IF(AV48="",0,VLOOKUP(AV48,Pointage[#All],2,FALSE)*AW$28)</f>
        <v>0</v>
      </c>
      <c r="AX48" s="24"/>
      <c r="AY48" s="15" t="str">
        <f t="shared" si="123"/>
        <v/>
      </c>
      <c r="AZ48" s="15">
        <f>IF(AY48="",0,VLOOKUP(AY48,Pointage[#All],2,FALSE)*AZ$28)</f>
        <v>0</v>
      </c>
      <c r="BA48" s="24"/>
      <c r="BB48" s="15" t="str">
        <f t="shared" si="124"/>
        <v/>
      </c>
      <c r="BC48" s="15">
        <f>IF(BB48="",0,VLOOKUP(BB48,Pointage[#All],2,FALSE)*BC$28)</f>
        <v>0</v>
      </c>
      <c r="BD48" s="24"/>
      <c r="BE48" s="15" t="str">
        <f t="shared" si="94"/>
        <v/>
      </c>
      <c r="BF48" s="15">
        <f>IF(BE48="",0,VLOOKUP(BE48,Pointage[#All],2,FALSE)*BF$28)</f>
        <v>0</v>
      </c>
      <c r="BG48" s="16">
        <f t="shared" si="125"/>
        <v>0</v>
      </c>
      <c r="BH48" s="20"/>
      <c r="BI48" s="15" t="str">
        <f t="shared" si="126"/>
        <v/>
      </c>
      <c r="BJ48" s="15">
        <f>IF(BI48="",0,VLOOKUP(BI48,Pointage[#All],2,FALSE)*BJ$28)</f>
        <v>0</v>
      </c>
      <c r="BK48" s="24"/>
      <c r="BL48" s="15" t="str">
        <f t="shared" si="127"/>
        <v/>
      </c>
      <c r="BM48" s="15">
        <f>IF(BL48="",0,VLOOKUP(BL48,Pointage[#All],2,FALSE)*BM$28)</f>
        <v>0</v>
      </c>
      <c r="BN48" s="24"/>
      <c r="BO48" s="15" t="str">
        <f t="shared" si="128"/>
        <v/>
      </c>
      <c r="BP48" s="15">
        <f>IF(BO48="",0,VLOOKUP(BO48,Pointage[#All],2,FALSE)*BP$28)</f>
        <v>0</v>
      </c>
      <c r="BQ48" s="24"/>
      <c r="BR48" s="15" t="str">
        <f t="shared" si="99"/>
        <v/>
      </c>
      <c r="BS48" s="15">
        <f>IF(BR48="",0,VLOOKUP(BR48,Pointage[#All],2,FALSE)*BS$28)</f>
        <v>0</v>
      </c>
      <c r="BT48" s="16">
        <f t="shared" si="129"/>
        <v>0</v>
      </c>
      <c r="BU48" s="20"/>
      <c r="BV48" s="15" t="str">
        <f t="shared" si="130"/>
        <v/>
      </c>
      <c r="BW48" s="15">
        <f>IF(BV48="",0,VLOOKUP(BV48,Pointage[#All],2,FALSE)*BW$28)</f>
        <v>0</v>
      </c>
      <c r="BX48" s="24"/>
      <c r="BY48" s="15" t="str">
        <f t="shared" si="131"/>
        <v/>
      </c>
      <c r="BZ48" s="15">
        <f>IF(BY48="",0,VLOOKUP(BY48,Pointage[#All],2,FALSE)*BZ$28)</f>
        <v>0</v>
      </c>
      <c r="CA48" s="24"/>
      <c r="CB48" s="15" t="str">
        <f t="shared" si="132"/>
        <v/>
      </c>
      <c r="CC48" s="15">
        <f>IF(CB48="",0,VLOOKUP(CB48,Pointage[#All],2,FALSE)*CC$28)</f>
        <v>0</v>
      </c>
      <c r="CD48" s="24"/>
      <c r="CE48" s="15" t="str">
        <f t="shared" si="104"/>
        <v/>
      </c>
      <c r="CF48" s="15">
        <f>IF(CE48="",0,VLOOKUP(CE48,Pointage[#All],2,FALSE)*CF$28)</f>
        <v>0</v>
      </c>
      <c r="CG48" s="16">
        <f t="shared" si="133"/>
        <v>0</v>
      </c>
      <c r="CH48" s="17">
        <f t="shared" si="134"/>
        <v>0</v>
      </c>
      <c r="CI48" s="25"/>
      <c r="CJ48" s="45">
        <f t="shared" si="135"/>
        <v>0</v>
      </c>
    </row>
    <row r="49" spans="1:88" x14ac:dyDescent="0.3">
      <c r="A49" s="20"/>
      <c r="B49" s="19"/>
      <c r="C49" s="19"/>
      <c r="D49" s="15">
        <f t="shared" si="107"/>
        <v>0</v>
      </c>
      <c r="E49" s="15" t="str">
        <f t="shared" si="108"/>
        <v/>
      </c>
      <c r="F49" s="15" t="str">
        <f t="shared" si="74"/>
        <v/>
      </c>
      <c r="G49" s="15" t="str">
        <f t="shared" si="109"/>
        <v/>
      </c>
      <c r="H49" s="20"/>
      <c r="I49" s="15" t="str">
        <f t="shared" si="110"/>
        <v/>
      </c>
      <c r="J49" s="15">
        <f>IF(I49="",0,VLOOKUP(I49,Pointage[#All],2,FALSE)*J$28)</f>
        <v>0</v>
      </c>
      <c r="K49" s="24"/>
      <c r="L49" s="15" t="str">
        <f t="shared" si="111"/>
        <v/>
      </c>
      <c r="M49" s="15">
        <f>IF(L49="",0,VLOOKUP(L49,Pointage[#All],2,FALSE)*M$28)</f>
        <v>0</v>
      </c>
      <c r="N49" s="24"/>
      <c r="O49" s="15" t="str">
        <f t="shared" si="112"/>
        <v/>
      </c>
      <c r="P49" s="15">
        <f>IF(O49="",0,VLOOKUP(O49,Pointage[#All],2,FALSE)*P$28)</f>
        <v>0</v>
      </c>
      <c r="Q49" s="24"/>
      <c r="R49" s="15" t="str">
        <f t="shared" si="79"/>
        <v/>
      </c>
      <c r="S49" s="15">
        <f>IF(R49="",0,VLOOKUP(R49,Pointage[#All],2,FALSE)*S$28)</f>
        <v>0</v>
      </c>
      <c r="T49" s="16">
        <f t="shared" si="113"/>
        <v>0</v>
      </c>
      <c r="U49" s="20"/>
      <c r="V49" s="15" t="str">
        <f t="shared" si="114"/>
        <v/>
      </c>
      <c r="W49" s="15">
        <f>IF(V49="",0,VLOOKUP(V49,Pointage[#All],2,FALSE)*W$28)</f>
        <v>0</v>
      </c>
      <c r="X49" s="24"/>
      <c r="Y49" s="15" t="str">
        <f t="shared" si="115"/>
        <v/>
      </c>
      <c r="Z49" s="15">
        <f>IF(Y49="",0,VLOOKUP(Y49,Pointage[#All],2,FALSE)*Z$28)</f>
        <v>0</v>
      </c>
      <c r="AA49" s="24"/>
      <c r="AB49" s="15" t="str">
        <f t="shared" si="116"/>
        <v/>
      </c>
      <c r="AC49" s="15">
        <f>IF(AB49="",0,VLOOKUP(AB49,Pointage[#All],2,FALSE)*AC$28)</f>
        <v>0</v>
      </c>
      <c r="AD49" s="24"/>
      <c r="AE49" s="15" t="str">
        <f t="shared" si="84"/>
        <v/>
      </c>
      <c r="AF49" s="15">
        <f>IF(AE49="",0,VLOOKUP(AE49,Pointage[#All],2,FALSE)*AF$28)</f>
        <v>0</v>
      </c>
      <c r="AG49" s="16">
        <f t="shared" si="117"/>
        <v>0</v>
      </c>
      <c r="AH49" s="20"/>
      <c r="AI49" s="15" t="str">
        <f t="shared" si="118"/>
        <v/>
      </c>
      <c r="AJ49" s="15">
        <f>IF(AI49="",0,VLOOKUP(AI49,Pointage[#All],2,FALSE)*AJ$28)</f>
        <v>0</v>
      </c>
      <c r="AK49" s="24"/>
      <c r="AL49" s="15" t="str">
        <f t="shared" si="119"/>
        <v/>
      </c>
      <c r="AM49" s="15">
        <f>IF(AL49="",0,VLOOKUP(AL49,Pointage[#All],2,FALSE)*AM$28)</f>
        <v>0</v>
      </c>
      <c r="AN49" s="24"/>
      <c r="AO49" s="15" t="str">
        <f t="shared" si="120"/>
        <v/>
      </c>
      <c r="AP49" s="15">
        <f>IF(AO49="",0,VLOOKUP(AO49,Pointage[#All],2,FALSE)*AP$28)</f>
        <v>0</v>
      </c>
      <c r="AQ49" s="24"/>
      <c r="AR49" s="15" t="str">
        <f t="shared" si="89"/>
        <v/>
      </c>
      <c r="AS49" s="15">
        <f>IF(AR49="",0,VLOOKUP(AR49,Pointage[#All],2,FALSE)*AS$28)</f>
        <v>0</v>
      </c>
      <c r="AT49" s="16">
        <f t="shared" si="121"/>
        <v>0</v>
      </c>
      <c r="AU49" s="20"/>
      <c r="AV49" s="15" t="str">
        <f t="shared" si="122"/>
        <v/>
      </c>
      <c r="AW49" s="15">
        <f>IF(AV49="",0,VLOOKUP(AV49,Pointage[#All],2,FALSE)*AW$28)</f>
        <v>0</v>
      </c>
      <c r="AX49" s="24"/>
      <c r="AY49" s="15" t="str">
        <f t="shared" si="123"/>
        <v/>
      </c>
      <c r="AZ49" s="15">
        <f>IF(AY49="",0,VLOOKUP(AY49,Pointage[#All],2,FALSE)*AZ$28)</f>
        <v>0</v>
      </c>
      <c r="BA49" s="24"/>
      <c r="BB49" s="15" t="str">
        <f t="shared" si="124"/>
        <v/>
      </c>
      <c r="BC49" s="15">
        <f>IF(BB49="",0,VLOOKUP(BB49,Pointage[#All],2,FALSE)*BC$28)</f>
        <v>0</v>
      </c>
      <c r="BD49" s="24"/>
      <c r="BE49" s="15" t="str">
        <f t="shared" si="94"/>
        <v/>
      </c>
      <c r="BF49" s="15">
        <f>IF(BE49="",0,VLOOKUP(BE49,Pointage[#All],2,FALSE)*BF$28)</f>
        <v>0</v>
      </c>
      <c r="BG49" s="16">
        <f t="shared" si="125"/>
        <v>0</v>
      </c>
      <c r="BH49" s="20"/>
      <c r="BI49" s="15" t="str">
        <f t="shared" si="126"/>
        <v/>
      </c>
      <c r="BJ49" s="15">
        <f>IF(BI49="",0,VLOOKUP(BI49,Pointage[#All],2,FALSE)*BJ$28)</f>
        <v>0</v>
      </c>
      <c r="BK49" s="24"/>
      <c r="BL49" s="15" t="str">
        <f t="shared" si="127"/>
        <v/>
      </c>
      <c r="BM49" s="15">
        <f>IF(BL49="",0,VLOOKUP(BL49,Pointage[#All],2,FALSE)*BM$28)</f>
        <v>0</v>
      </c>
      <c r="BN49" s="24"/>
      <c r="BO49" s="15" t="str">
        <f t="shared" si="128"/>
        <v/>
      </c>
      <c r="BP49" s="15">
        <f>IF(BO49="",0,VLOOKUP(BO49,Pointage[#All],2,FALSE)*BP$28)</f>
        <v>0</v>
      </c>
      <c r="BQ49" s="24"/>
      <c r="BR49" s="15" t="str">
        <f t="shared" si="99"/>
        <v/>
      </c>
      <c r="BS49" s="15">
        <f>IF(BR49="",0,VLOOKUP(BR49,Pointage[#All],2,FALSE)*BS$28)</f>
        <v>0</v>
      </c>
      <c r="BT49" s="16">
        <f t="shared" si="129"/>
        <v>0</v>
      </c>
      <c r="BU49" s="20"/>
      <c r="BV49" s="15" t="str">
        <f t="shared" si="130"/>
        <v/>
      </c>
      <c r="BW49" s="15">
        <f>IF(BV49="",0,VLOOKUP(BV49,Pointage[#All],2,FALSE)*BW$28)</f>
        <v>0</v>
      </c>
      <c r="BX49" s="24"/>
      <c r="BY49" s="15" t="str">
        <f t="shared" si="131"/>
        <v/>
      </c>
      <c r="BZ49" s="15">
        <f>IF(BY49="",0,VLOOKUP(BY49,Pointage[#All],2,FALSE)*BZ$28)</f>
        <v>0</v>
      </c>
      <c r="CA49" s="24"/>
      <c r="CB49" s="15" t="str">
        <f t="shared" si="132"/>
        <v/>
      </c>
      <c r="CC49" s="15">
        <f>IF(CB49="",0,VLOOKUP(CB49,Pointage[#All],2,FALSE)*CC$28)</f>
        <v>0</v>
      </c>
      <c r="CD49" s="24"/>
      <c r="CE49" s="15" t="str">
        <f t="shared" si="104"/>
        <v/>
      </c>
      <c r="CF49" s="15">
        <f>IF(CE49="",0,VLOOKUP(CE49,Pointage[#All],2,FALSE)*CF$28)</f>
        <v>0</v>
      </c>
      <c r="CG49" s="16">
        <f t="shared" si="133"/>
        <v>0</v>
      </c>
      <c r="CH49" s="17">
        <f t="shared" si="134"/>
        <v>0</v>
      </c>
      <c r="CI49" s="25"/>
      <c r="CJ49" s="45">
        <f t="shared" si="135"/>
        <v>0</v>
      </c>
    </row>
    <row r="50" spans="1:88" x14ac:dyDescent="0.3">
      <c r="A50" s="20"/>
      <c r="B50" s="19"/>
      <c r="C50" s="19"/>
      <c r="D50" s="15">
        <f t="shared" si="107"/>
        <v>0</v>
      </c>
      <c r="E50" s="15" t="str">
        <f t="shared" si="108"/>
        <v/>
      </c>
      <c r="F50" s="15" t="str">
        <f t="shared" si="74"/>
        <v/>
      </c>
      <c r="G50" s="15" t="str">
        <f t="shared" si="109"/>
        <v/>
      </c>
      <c r="H50" s="20"/>
      <c r="I50" s="15" t="str">
        <f t="shared" si="110"/>
        <v/>
      </c>
      <c r="J50" s="15">
        <f>IF(I50="",0,VLOOKUP(I50,Pointage[#All],2,FALSE)*J$28)</f>
        <v>0</v>
      </c>
      <c r="K50" s="24"/>
      <c r="L50" s="15" t="str">
        <f t="shared" si="111"/>
        <v/>
      </c>
      <c r="M50" s="15">
        <f>IF(L50="",0,VLOOKUP(L50,Pointage[#All],2,FALSE)*M$28)</f>
        <v>0</v>
      </c>
      <c r="N50" s="24"/>
      <c r="O50" s="15" t="str">
        <f t="shared" si="112"/>
        <v/>
      </c>
      <c r="P50" s="15">
        <f>IF(O50="",0,VLOOKUP(O50,Pointage[#All],2,FALSE)*P$28)</f>
        <v>0</v>
      </c>
      <c r="Q50" s="24"/>
      <c r="R50" s="15" t="str">
        <f t="shared" si="79"/>
        <v/>
      </c>
      <c r="S50" s="15">
        <f>IF(R50="",0,VLOOKUP(R50,Pointage[#All],2,FALSE)*S$28)</f>
        <v>0</v>
      </c>
      <c r="T50" s="16">
        <f t="shared" si="113"/>
        <v>0</v>
      </c>
      <c r="U50" s="20"/>
      <c r="V50" s="15" t="str">
        <f t="shared" si="114"/>
        <v/>
      </c>
      <c r="W50" s="15">
        <f>IF(V50="",0,VLOOKUP(V50,Pointage[#All],2,FALSE)*W$28)</f>
        <v>0</v>
      </c>
      <c r="X50" s="24"/>
      <c r="Y50" s="15" t="str">
        <f t="shared" si="115"/>
        <v/>
      </c>
      <c r="Z50" s="15">
        <f>IF(Y50="",0,VLOOKUP(Y50,Pointage[#All],2,FALSE)*Z$28)</f>
        <v>0</v>
      </c>
      <c r="AA50" s="24"/>
      <c r="AB50" s="15" t="str">
        <f t="shared" si="116"/>
        <v/>
      </c>
      <c r="AC50" s="15">
        <f>IF(AB50="",0,VLOOKUP(AB50,Pointage[#All],2,FALSE)*AC$28)</f>
        <v>0</v>
      </c>
      <c r="AD50" s="24"/>
      <c r="AE50" s="15" t="str">
        <f t="shared" si="84"/>
        <v/>
      </c>
      <c r="AF50" s="15">
        <f>IF(AE50="",0,VLOOKUP(AE50,Pointage[#All],2,FALSE)*AF$28)</f>
        <v>0</v>
      </c>
      <c r="AG50" s="16">
        <f t="shared" si="117"/>
        <v>0</v>
      </c>
      <c r="AH50" s="20"/>
      <c r="AI50" s="15" t="str">
        <f t="shared" si="118"/>
        <v/>
      </c>
      <c r="AJ50" s="15">
        <f>IF(AI50="",0,VLOOKUP(AI50,Pointage[#All],2,FALSE)*AJ$28)</f>
        <v>0</v>
      </c>
      <c r="AK50" s="24"/>
      <c r="AL50" s="15" t="str">
        <f t="shared" si="119"/>
        <v/>
      </c>
      <c r="AM50" s="15">
        <f>IF(AL50="",0,VLOOKUP(AL50,Pointage[#All],2,FALSE)*AM$28)</f>
        <v>0</v>
      </c>
      <c r="AN50" s="24"/>
      <c r="AO50" s="15" t="str">
        <f t="shared" si="120"/>
        <v/>
      </c>
      <c r="AP50" s="15">
        <f>IF(AO50="",0,VLOOKUP(AO50,Pointage[#All],2,FALSE)*AP$28)</f>
        <v>0</v>
      </c>
      <c r="AQ50" s="24"/>
      <c r="AR50" s="15" t="str">
        <f t="shared" si="89"/>
        <v/>
      </c>
      <c r="AS50" s="15">
        <f>IF(AR50="",0,VLOOKUP(AR50,Pointage[#All],2,FALSE)*AS$28)</f>
        <v>0</v>
      </c>
      <c r="AT50" s="16">
        <f t="shared" si="121"/>
        <v>0</v>
      </c>
      <c r="AU50" s="20"/>
      <c r="AV50" s="15" t="str">
        <f t="shared" si="122"/>
        <v/>
      </c>
      <c r="AW50" s="15">
        <f>IF(AV50="",0,VLOOKUP(AV50,Pointage[#All],2,FALSE)*AW$28)</f>
        <v>0</v>
      </c>
      <c r="AX50" s="24"/>
      <c r="AY50" s="15" t="str">
        <f t="shared" si="123"/>
        <v/>
      </c>
      <c r="AZ50" s="15">
        <f>IF(AY50="",0,VLOOKUP(AY50,Pointage[#All],2,FALSE)*AZ$28)</f>
        <v>0</v>
      </c>
      <c r="BA50" s="24"/>
      <c r="BB50" s="15" t="str">
        <f t="shared" si="124"/>
        <v/>
      </c>
      <c r="BC50" s="15">
        <f>IF(BB50="",0,VLOOKUP(BB50,Pointage[#All],2,FALSE)*BC$28)</f>
        <v>0</v>
      </c>
      <c r="BD50" s="24"/>
      <c r="BE50" s="15" t="str">
        <f t="shared" si="94"/>
        <v/>
      </c>
      <c r="BF50" s="15">
        <f>IF(BE50="",0,VLOOKUP(BE50,Pointage[#All],2,FALSE)*BF$28)</f>
        <v>0</v>
      </c>
      <c r="BG50" s="16">
        <f t="shared" si="125"/>
        <v>0</v>
      </c>
      <c r="BH50" s="20"/>
      <c r="BI50" s="15" t="str">
        <f t="shared" si="126"/>
        <v/>
      </c>
      <c r="BJ50" s="15">
        <f>IF(BI50="",0,VLOOKUP(BI50,Pointage[#All],2,FALSE)*BJ$28)</f>
        <v>0</v>
      </c>
      <c r="BK50" s="24"/>
      <c r="BL50" s="15" t="str">
        <f t="shared" si="127"/>
        <v/>
      </c>
      <c r="BM50" s="15">
        <f>IF(BL50="",0,VLOOKUP(BL50,Pointage[#All],2,FALSE)*BM$28)</f>
        <v>0</v>
      </c>
      <c r="BN50" s="24"/>
      <c r="BO50" s="15" t="str">
        <f t="shared" si="128"/>
        <v/>
      </c>
      <c r="BP50" s="15">
        <f>IF(BO50="",0,VLOOKUP(BO50,Pointage[#All],2,FALSE)*BP$28)</f>
        <v>0</v>
      </c>
      <c r="BQ50" s="24"/>
      <c r="BR50" s="15" t="str">
        <f t="shared" si="99"/>
        <v/>
      </c>
      <c r="BS50" s="15">
        <f>IF(BR50="",0,VLOOKUP(BR50,Pointage[#All],2,FALSE)*BS$28)</f>
        <v>0</v>
      </c>
      <c r="BT50" s="16">
        <f t="shared" si="129"/>
        <v>0</v>
      </c>
      <c r="BU50" s="20"/>
      <c r="BV50" s="15" t="str">
        <f t="shared" si="130"/>
        <v/>
      </c>
      <c r="BW50" s="15">
        <f>IF(BV50="",0,VLOOKUP(BV50,Pointage[#All],2,FALSE)*BW$28)</f>
        <v>0</v>
      </c>
      <c r="BX50" s="24"/>
      <c r="BY50" s="15" t="str">
        <f t="shared" si="131"/>
        <v/>
      </c>
      <c r="BZ50" s="15">
        <f>IF(BY50="",0,VLOOKUP(BY50,Pointage[#All],2,FALSE)*BZ$28)</f>
        <v>0</v>
      </c>
      <c r="CA50" s="24"/>
      <c r="CB50" s="15" t="str">
        <f t="shared" si="132"/>
        <v/>
      </c>
      <c r="CC50" s="15">
        <f>IF(CB50="",0,VLOOKUP(CB50,Pointage[#All],2,FALSE)*CC$28)</f>
        <v>0</v>
      </c>
      <c r="CD50" s="24"/>
      <c r="CE50" s="15" t="str">
        <f t="shared" si="104"/>
        <v/>
      </c>
      <c r="CF50" s="15">
        <f>IF(CE50="",0,VLOOKUP(CE50,Pointage[#All],2,FALSE)*CF$28)</f>
        <v>0</v>
      </c>
      <c r="CG50" s="16">
        <f t="shared" si="133"/>
        <v>0</v>
      </c>
      <c r="CH50" s="17">
        <f t="shared" si="134"/>
        <v>0</v>
      </c>
      <c r="CI50" s="25"/>
      <c r="CJ50" s="45">
        <f t="shared" si="135"/>
        <v>0</v>
      </c>
    </row>
    <row r="51" spans="1:88" x14ac:dyDescent="0.3">
      <c r="A51" s="20"/>
      <c r="B51" s="19"/>
      <c r="C51" s="19"/>
      <c r="D51" s="15">
        <f t="shared" si="107"/>
        <v>0</v>
      </c>
      <c r="E51" s="15" t="str">
        <f t="shared" si="108"/>
        <v/>
      </c>
      <c r="F51" s="15" t="str">
        <f t="shared" si="74"/>
        <v/>
      </c>
      <c r="G51" s="15" t="str">
        <f t="shared" si="109"/>
        <v/>
      </c>
      <c r="H51" s="20"/>
      <c r="I51" s="15" t="str">
        <f t="shared" si="110"/>
        <v/>
      </c>
      <c r="J51" s="15">
        <f>IF(I51="",0,VLOOKUP(I51,Pointage[#All],2,FALSE)*J$28)</f>
        <v>0</v>
      </c>
      <c r="K51" s="24"/>
      <c r="L51" s="15" t="str">
        <f t="shared" si="111"/>
        <v/>
      </c>
      <c r="M51" s="15">
        <f>IF(L51="",0,VLOOKUP(L51,Pointage[#All],2,FALSE)*M$28)</f>
        <v>0</v>
      </c>
      <c r="N51" s="24"/>
      <c r="O51" s="15" t="str">
        <f t="shared" si="112"/>
        <v/>
      </c>
      <c r="P51" s="15">
        <f>IF(O51="",0,VLOOKUP(O51,Pointage[#All],2,FALSE)*P$28)</f>
        <v>0</v>
      </c>
      <c r="Q51" s="24"/>
      <c r="R51" s="15" t="str">
        <f t="shared" si="79"/>
        <v/>
      </c>
      <c r="S51" s="15">
        <f>IF(R51="",0,VLOOKUP(R51,Pointage[#All],2,FALSE)*S$28)</f>
        <v>0</v>
      </c>
      <c r="T51" s="16">
        <f t="shared" si="113"/>
        <v>0</v>
      </c>
      <c r="U51" s="20"/>
      <c r="V51" s="15" t="str">
        <f t="shared" si="114"/>
        <v/>
      </c>
      <c r="W51" s="15">
        <f>IF(V51="",0,VLOOKUP(V51,Pointage[#All],2,FALSE)*W$28)</f>
        <v>0</v>
      </c>
      <c r="X51" s="24"/>
      <c r="Y51" s="15" t="str">
        <f t="shared" si="115"/>
        <v/>
      </c>
      <c r="Z51" s="15">
        <f>IF(Y51="",0,VLOOKUP(Y51,Pointage[#All],2,FALSE)*Z$28)</f>
        <v>0</v>
      </c>
      <c r="AA51" s="24"/>
      <c r="AB51" s="15" t="str">
        <f t="shared" si="116"/>
        <v/>
      </c>
      <c r="AC51" s="15">
        <f>IF(AB51="",0,VLOOKUP(AB51,Pointage[#All],2,FALSE)*AC$28)</f>
        <v>0</v>
      </c>
      <c r="AD51" s="24"/>
      <c r="AE51" s="15" t="str">
        <f t="shared" si="84"/>
        <v/>
      </c>
      <c r="AF51" s="15">
        <f>IF(AE51="",0,VLOOKUP(AE51,Pointage[#All],2,FALSE)*AF$28)</f>
        <v>0</v>
      </c>
      <c r="AG51" s="16">
        <f t="shared" si="117"/>
        <v>0</v>
      </c>
      <c r="AH51" s="20"/>
      <c r="AI51" s="15" t="str">
        <f t="shared" si="118"/>
        <v/>
      </c>
      <c r="AJ51" s="15">
        <f>IF(AI51="",0,VLOOKUP(AI51,Pointage[#All],2,FALSE)*AJ$28)</f>
        <v>0</v>
      </c>
      <c r="AK51" s="24"/>
      <c r="AL51" s="15" t="str">
        <f t="shared" si="119"/>
        <v/>
      </c>
      <c r="AM51" s="15">
        <f>IF(AL51="",0,VLOOKUP(AL51,Pointage[#All],2,FALSE)*AM$28)</f>
        <v>0</v>
      </c>
      <c r="AN51" s="24"/>
      <c r="AO51" s="15" t="str">
        <f t="shared" si="120"/>
        <v/>
      </c>
      <c r="AP51" s="15">
        <f>IF(AO51="",0,VLOOKUP(AO51,Pointage[#All],2,FALSE)*AP$28)</f>
        <v>0</v>
      </c>
      <c r="AQ51" s="24"/>
      <c r="AR51" s="15" t="str">
        <f t="shared" si="89"/>
        <v/>
      </c>
      <c r="AS51" s="15">
        <f>IF(AR51="",0,VLOOKUP(AR51,Pointage[#All],2,FALSE)*AS$28)</f>
        <v>0</v>
      </c>
      <c r="AT51" s="16">
        <f t="shared" si="121"/>
        <v>0</v>
      </c>
      <c r="AU51" s="20"/>
      <c r="AV51" s="15" t="str">
        <f t="shared" si="122"/>
        <v/>
      </c>
      <c r="AW51" s="15">
        <f>IF(AV51="",0,VLOOKUP(AV51,Pointage[#All],2,FALSE)*AW$28)</f>
        <v>0</v>
      </c>
      <c r="AX51" s="24"/>
      <c r="AY51" s="15" t="str">
        <f t="shared" si="123"/>
        <v/>
      </c>
      <c r="AZ51" s="15">
        <f>IF(AY51="",0,VLOOKUP(AY51,Pointage[#All],2,FALSE)*AZ$28)</f>
        <v>0</v>
      </c>
      <c r="BA51" s="24"/>
      <c r="BB51" s="15" t="str">
        <f t="shared" si="124"/>
        <v/>
      </c>
      <c r="BC51" s="15">
        <f>IF(BB51="",0,VLOOKUP(BB51,Pointage[#All],2,FALSE)*BC$28)</f>
        <v>0</v>
      </c>
      <c r="BD51" s="24"/>
      <c r="BE51" s="15" t="str">
        <f t="shared" si="94"/>
        <v/>
      </c>
      <c r="BF51" s="15">
        <f>IF(BE51="",0,VLOOKUP(BE51,Pointage[#All],2,FALSE)*BF$28)</f>
        <v>0</v>
      </c>
      <c r="BG51" s="16">
        <f t="shared" si="125"/>
        <v>0</v>
      </c>
      <c r="BH51" s="20"/>
      <c r="BI51" s="15" t="str">
        <f t="shared" si="126"/>
        <v/>
      </c>
      <c r="BJ51" s="15">
        <f>IF(BI51="",0,VLOOKUP(BI51,Pointage[#All],2,FALSE)*BJ$28)</f>
        <v>0</v>
      </c>
      <c r="BK51" s="24"/>
      <c r="BL51" s="15" t="str">
        <f t="shared" si="127"/>
        <v/>
      </c>
      <c r="BM51" s="15">
        <f>IF(BL51="",0,VLOOKUP(BL51,Pointage[#All],2,FALSE)*BM$28)</f>
        <v>0</v>
      </c>
      <c r="BN51" s="24"/>
      <c r="BO51" s="15" t="str">
        <f t="shared" si="128"/>
        <v/>
      </c>
      <c r="BP51" s="15">
        <f>IF(BO51="",0,VLOOKUP(BO51,Pointage[#All],2,FALSE)*BP$28)</f>
        <v>0</v>
      </c>
      <c r="BQ51" s="24"/>
      <c r="BR51" s="15" t="str">
        <f t="shared" si="99"/>
        <v/>
      </c>
      <c r="BS51" s="15">
        <f>IF(BR51="",0,VLOOKUP(BR51,Pointage[#All],2,FALSE)*BS$28)</f>
        <v>0</v>
      </c>
      <c r="BT51" s="16">
        <f t="shared" si="129"/>
        <v>0</v>
      </c>
      <c r="BU51" s="20"/>
      <c r="BV51" s="15" t="str">
        <f t="shared" si="130"/>
        <v/>
      </c>
      <c r="BW51" s="15">
        <f>IF(BV51="",0,VLOOKUP(BV51,Pointage[#All],2,FALSE)*BW$28)</f>
        <v>0</v>
      </c>
      <c r="BX51" s="24"/>
      <c r="BY51" s="15" t="str">
        <f t="shared" si="131"/>
        <v/>
      </c>
      <c r="BZ51" s="15">
        <f>IF(BY51="",0,VLOOKUP(BY51,Pointage[#All],2,FALSE)*BZ$28)</f>
        <v>0</v>
      </c>
      <c r="CA51" s="24"/>
      <c r="CB51" s="15" t="str">
        <f t="shared" si="132"/>
        <v/>
      </c>
      <c r="CC51" s="15">
        <f>IF(CB51="",0,VLOOKUP(CB51,Pointage[#All],2,FALSE)*CC$28)</f>
        <v>0</v>
      </c>
      <c r="CD51" s="24"/>
      <c r="CE51" s="15" t="str">
        <f t="shared" si="104"/>
        <v/>
      </c>
      <c r="CF51" s="15">
        <f>IF(CE51="",0,VLOOKUP(CE51,Pointage[#All],2,FALSE)*CF$28)</f>
        <v>0</v>
      </c>
      <c r="CG51" s="16">
        <f t="shared" si="133"/>
        <v>0</v>
      </c>
      <c r="CH51" s="17">
        <f t="shared" si="134"/>
        <v>0</v>
      </c>
      <c r="CI51" s="25"/>
      <c r="CJ51" s="45">
        <f t="shared" si="135"/>
        <v>0</v>
      </c>
    </row>
    <row r="52" spans="1:88" x14ac:dyDescent="0.3">
      <c r="A52" s="20"/>
      <c r="B52" s="19"/>
      <c r="C52" s="19"/>
      <c r="D52" s="15">
        <f t="shared" si="107"/>
        <v>0</v>
      </c>
      <c r="E52" s="15" t="str">
        <f t="shared" si="108"/>
        <v/>
      </c>
      <c r="F52" s="15" t="str">
        <f t="shared" si="74"/>
        <v/>
      </c>
      <c r="G52" s="15" t="str">
        <f t="shared" si="109"/>
        <v/>
      </c>
      <c r="H52" s="20"/>
      <c r="I52" s="15" t="str">
        <f t="shared" si="110"/>
        <v/>
      </c>
      <c r="J52" s="15">
        <f>IF(I52="",0,VLOOKUP(I52,Pointage[#All],2,FALSE)*J$28)</f>
        <v>0</v>
      </c>
      <c r="K52" s="24"/>
      <c r="L52" s="15" t="str">
        <f t="shared" si="111"/>
        <v/>
      </c>
      <c r="M52" s="15">
        <f>IF(L52="",0,VLOOKUP(L52,Pointage[#All],2,FALSE)*M$28)</f>
        <v>0</v>
      </c>
      <c r="N52" s="24"/>
      <c r="O52" s="15" t="str">
        <f t="shared" si="112"/>
        <v/>
      </c>
      <c r="P52" s="15">
        <f>IF(O52="",0,VLOOKUP(O52,Pointage[#All],2,FALSE)*P$28)</f>
        <v>0</v>
      </c>
      <c r="Q52" s="24"/>
      <c r="R52" s="15" t="str">
        <f t="shared" si="79"/>
        <v/>
      </c>
      <c r="S52" s="15">
        <f>IF(R52="",0,VLOOKUP(R52,Pointage[#All],2,FALSE)*S$28)</f>
        <v>0</v>
      </c>
      <c r="T52" s="16">
        <f t="shared" si="113"/>
        <v>0</v>
      </c>
      <c r="U52" s="20"/>
      <c r="V52" s="15" t="str">
        <f t="shared" si="114"/>
        <v/>
      </c>
      <c r="W52" s="15">
        <f>IF(V52="",0,VLOOKUP(V52,Pointage[#All],2,FALSE)*W$28)</f>
        <v>0</v>
      </c>
      <c r="X52" s="24"/>
      <c r="Y52" s="15" t="str">
        <f t="shared" si="115"/>
        <v/>
      </c>
      <c r="Z52" s="15">
        <f>IF(Y52="",0,VLOOKUP(Y52,Pointage[#All],2,FALSE)*Z$28)</f>
        <v>0</v>
      </c>
      <c r="AA52" s="24"/>
      <c r="AB52" s="15" t="str">
        <f t="shared" si="116"/>
        <v/>
      </c>
      <c r="AC52" s="15">
        <f>IF(AB52="",0,VLOOKUP(AB52,Pointage[#All],2,FALSE)*AC$28)</f>
        <v>0</v>
      </c>
      <c r="AD52" s="24"/>
      <c r="AE52" s="15" t="str">
        <f t="shared" si="84"/>
        <v/>
      </c>
      <c r="AF52" s="15">
        <f>IF(AE52="",0,VLOOKUP(AE52,Pointage[#All],2,FALSE)*AF$28)</f>
        <v>0</v>
      </c>
      <c r="AG52" s="16">
        <f t="shared" si="117"/>
        <v>0</v>
      </c>
      <c r="AH52" s="20"/>
      <c r="AI52" s="15" t="str">
        <f t="shared" si="118"/>
        <v/>
      </c>
      <c r="AJ52" s="15">
        <f>IF(AI52="",0,VLOOKUP(AI52,Pointage[#All],2,FALSE)*AJ$28)</f>
        <v>0</v>
      </c>
      <c r="AK52" s="24"/>
      <c r="AL52" s="15" t="str">
        <f t="shared" si="119"/>
        <v/>
      </c>
      <c r="AM52" s="15">
        <f>IF(AL52="",0,VLOOKUP(AL52,Pointage[#All],2,FALSE)*AM$28)</f>
        <v>0</v>
      </c>
      <c r="AN52" s="24"/>
      <c r="AO52" s="15" t="str">
        <f t="shared" si="120"/>
        <v/>
      </c>
      <c r="AP52" s="15">
        <f>IF(AO52="",0,VLOOKUP(AO52,Pointage[#All],2,FALSE)*AP$28)</f>
        <v>0</v>
      </c>
      <c r="AQ52" s="24"/>
      <c r="AR52" s="15" t="str">
        <f t="shared" si="89"/>
        <v/>
      </c>
      <c r="AS52" s="15">
        <f>IF(AR52="",0,VLOOKUP(AR52,Pointage[#All],2,FALSE)*AS$28)</f>
        <v>0</v>
      </c>
      <c r="AT52" s="16">
        <f t="shared" si="121"/>
        <v>0</v>
      </c>
      <c r="AU52" s="20"/>
      <c r="AV52" s="15" t="str">
        <f t="shared" si="122"/>
        <v/>
      </c>
      <c r="AW52" s="15">
        <f>IF(AV52="",0,VLOOKUP(AV52,Pointage[#All],2,FALSE)*AW$28)</f>
        <v>0</v>
      </c>
      <c r="AX52" s="24"/>
      <c r="AY52" s="15" t="str">
        <f t="shared" si="123"/>
        <v/>
      </c>
      <c r="AZ52" s="15">
        <f>IF(AY52="",0,VLOOKUP(AY52,Pointage[#All],2,FALSE)*AZ$28)</f>
        <v>0</v>
      </c>
      <c r="BA52" s="24"/>
      <c r="BB52" s="15" t="str">
        <f t="shared" si="124"/>
        <v/>
      </c>
      <c r="BC52" s="15">
        <f>IF(BB52="",0,VLOOKUP(BB52,Pointage[#All],2,FALSE)*BC$28)</f>
        <v>0</v>
      </c>
      <c r="BD52" s="24"/>
      <c r="BE52" s="15" t="str">
        <f t="shared" si="94"/>
        <v/>
      </c>
      <c r="BF52" s="15">
        <f>IF(BE52="",0,VLOOKUP(BE52,Pointage[#All],2,FALSE)*BF$28)</f>
        <v>0</v>
      </c>
      <c r="BG52" s="16">
        <f t="shared" si="125"/>
        <v>0</v>
      </c>
      <c r="BH52" s="20"/>
      <c r="BI52" s="15" t="str">
        <f t="shared" si="126"/>
        <v/>
      </c>
      <c r="BJ52" s="15">
        <f>IF(BI52="",0,VLOOKUP(BI52,Pointage[#All],2,FALSE)*BJ$28)</f>
        <v>0</v>
      </c>
      <c r="BK52" s="24"/>
      <c r="BL52" s="15" t="str">
        <f t="shared" si="127"/>
        <v/>
      </c>
      <c r="BM52" s="15">
        <f>IF(BL52="",0,VLOOKUP(BL52,Pointage[#All],2,FALSE)*BM$28)</f>
        <v>0</v>
      </c>
      <c r="BN52" s="24"/>
      <c r="BO52" s="15" t="str">
        <f t="shared" si="128"/>
        <v/>
      </c>
      <c r="BP52" s="15">
        <f>IF(BO52="",0,VLOOKUP(BO52,Pointage[#All],2,FALSE)*BP$28)</f>
        <v>0</v>
      </c>
      <c r="BQ52" s="24"/>
      <c r="BR52" s="15" t="str">
        <f t="shared" si="99"/>
        <v/>
      </c>
      <c r="BS52" s="15">
        <f>IF(BR52="",0,VLOOKUP(BR52,Pointage[#All],2,FALSE)*BS$28)</f>
        <v>0</v>
      </c>
      <c r="BT52" s="16">
        <f t="shared" si="129"/>
        <v>0</v>
      </c>
      <c r="BU52" s="20"/>
      <c r="BV52" s="15" t="str">
        <f t="shared" si="130"/>
        <v/>
      </c>
      <c r="BW52" s="15">
        <f>IF(BV52="",0,VLOOKUP(BV52,Pointage[#All],2,FALSE)*BW$28)</f>
        <v>0</v>
      </c>
      <c r="BX52" s="24"/>
      <c r="BY52" s="15" t="str">
        <f t="shared" si="131"/>
        <v/>
      </c>
      <c r="BZ52" s="15">
        <f>IF(BY52="",0,VLOOKUP(BY52,Pointage[#All],2,FALSE)*BZ$28)</f>
        <v>0</v>
      </c>
      <c r="CA52" s="24"/>
      <c r="CB52" s="15" t="str">
        <f t="shared" si="132"/>
        <v/>
      </c>
      <c r="CC52" s="15">
        <f>IF(CB52="",0,VLOOKUP(CB52,Pointage[#All],2,FALSE)*CC$28)</f>
        <v>0</v>
      </c>
      <c r="CD52" s="24"/>
      <c r="CE52" s="15" t="str">
        <f t="shared" si="104"/>
        <v/>
      </c>
      <c r="CF52" s="15">
        <f>IF(CE52="",0,VLOOKUP(CE52,Pointage[#All],2,FALSE)*CF$28)</f>
        <v>0</v>
      </c>
      <c r="CG52" s="16">
        <f t="shared" si="133"/>
        <v>0</v>
      </c>
      <c r="CH52" s="17">
        <f t="shared" si="134"/>
        <v>0</v>
      </c>
      <c r="CI52" s="25"/>
      <c r="CJ52" s="45">
        <f t="shared" si="135"/>
        <v>0</v>
      </c>
    </row>
    <row r="53" spans="1:88" x14ac:dyDescent="0.3">
      <c r="A53" s="82" t="s">
        <v>26</v>
      </c>
      <c r="B53" s="83"/>
      <c r="C53" s="83"/>
      <c r="D53" s="83"/>
      <c r="E53" s="83"/>
      <c r="F53" s="83"/>
      <c r="G53" s="84"/>
      <c r="H53" s="28" t="s">
        <v>8</v>
      </c>
      <c r="I53" s="13" t="s">
        <v>12</v>
      </c>
      <c r="J53" s="31">
        <v>1</v>
      </c>
      <c r="K53" s="25" t="s">
        <v>14</v>
      </c>
      <c r="L53" s="13" t="s">
        <v>12</v>
      </c>
      <c r="M53" s="31">
        <v>2</v>
      </c>
      <c r="N53" s="42" t="s">
        <v>17</v>
      </c>
      <c r="O53" s="13" t="s">
        <v>12</v>
      </c>
      <c r="P53" s="31"/>
      <c r="Q53" s="25" t="s">
        <v>15</v>
      </c>
      <c r="R53" s="13" t="s">
        <v>12</v>
      </c>
      <c r="S53" s="31"/>
      <c r="T53" s="72" t="s">
        <v>1</v>
      </c>
      <c r="U53" s="28" t="s">
        <v>8</v>
      </c>
      <c r="V53" s="13" t="s">
        <v>12</v>
      </c>
      <c r="W53" s="30">
        <v>1</v>
      </c>
      <c r="X53" s="25" t="s">
        <v>14</v>
      </c>
      <c r="Y53" s="13" t="s">
        <v>12</v>
      </c>
      <c r="Z53" s="30">
        <v>1</v>
      </c>
      <c r="AA53" s="42" t="s">
        <v>17</v>
      </c>
      <c r="AB53" s="13" t="s">
        <v>12</v>
      </c>
      <c r="AC53" s="30"/>
      <c r="AD53" s="25" t="s">
        <v>15</v>
      </c>
      <c r="AE53" s="13" t="s">
        <v>12</v>
      </c>
      <c r="AF53" s="30"/>
      <c r="AG53" s="72" t="s">
        <v>1</v>
      </c>
      <c r="AH53" s="28" t="s">
        <v>8</v>
      </c>
      <c r="AI53" s="13" t="s">
        <v>12</v>
      </c>
      <c r="AJ53" s="31"/>
      <c r="AK53" s="25" t="s">
        <v>14</v>
      </c>
      <c r="AL53" s="13" t="s">
        <v>12</v>
      </c>
      <c r="AM53" s="31"/>
      <c r="AN53" s="42" t="s">
        <v>17</v>
      </c>
      <c r="AO53" s="13" t="s">
        <v>12</v>
      </c>
      <c r="AP53" s="31"/>
      <c r="AQ53" s="25" t="s">
        <v>15</v>
      </c>
      <c r="AR53" s="13" t="s">
        <v>12</v>
      </c>
      <c r="AS53" s="31"/>
      <c r="AT53" s="72" t="s">
        <v>1</v>
      </c>
      <c r="AU53" s="28" t="s">
        <v>8</v>
      </c>
      <c r="AV53" s="13" t="s">
        <v>12</v>
      </c>
      <c r="AW53" s="30"/>
      <c r="AX53" s="25" t="s">
        <v>14</v>
      </c>
      <c r="AY53" s="13" t="s">
        <v>12</v>
      </c>
      <c r="AZ53" s="30"/>
      <c r="BA53" s="42" t="s">
        <v>17</v>
      </c>
      <c r="BB53" s="13" t="s">
        <v>12</v>
      </c>
      <c r="BC53" s="30"/>
      <c r="BD53" s="25" t="s">
        <v>15</v>
      </c>
      <c r="BE53" s="13" t="s">
        <v>12</v>
      </c>
      <c r="BF53" s="30">
        <v>9</v>
      </c>
      <c r="BG53" s="72" t="s">
        <v>1</v>
      </c>
      <c r="BH53" s="28" t="s">
        <v>8</v>
      </c>
      <c r="BI53" s="13" t="s">
        <v>12</v>
      </c>
      <c r="BJ53" s="31">
        <v>2</v>
      </c>
      <c r="BK53" s="25" t="s">
        <v>14</v>
      </c>
      <c r="BL53" s="13" t="s">
        <v>12</v>
      </c>
      <c r="BM53" s="31"/>
      <c r="BN53" s="42" t="s">
        <v>17</v>
      </c>
      <c r="BO53" s="13" t="s">
        <v>12</v>
      </c>
      <c r="BP53" s="31">
        <v>1</v>
      </c>
      <c r="BQ53" s="25" t="s">
        <v>15</v>
      </c>
      <c r="BR53" s="13" t="s">
        <v>12</v>
      </c>
      <c r="BS53" s="31"/>
      <c r="BT53" s="72" t="s">
        <v>1</v>
      </c>
      <c r="BU53" s="28" t="s">
        <v>8</v>
      </c>
      <c r="BV53" s="13" t="s">
        <v>12</v>
      </c>
      <c r="BW53" s="30"/>
      <c r="BX53" s="25" t="s">
        <v>14</v>
      </c>
      <c r="BY53" s="13" t="s">
        <v>12</v>
      </c>
      <c r="BZ53" s="30"/>
      <c r="CA53" s="42" t="s">
        <v>17</v>
      </c>
      <c r="CB53" s="13" t="s">
        <v>12</v>
      </c>
      <c r="CC53" s="30"/>
      <c r="CD53" s="25" t="s">
        <v>15</v>
      </c>
      <c r="CE53" s="13" t="s">
        <v>12</v>
      </c>
      <c r="CF53" s="30"/>
      <c r="CG53" s="72" t="s">
        <v>1</v>
      </c>
      <c r="CH53" s="72" t="s">
        <v>1</v>
      </c>
      <c r="CI53" s="38"/>
      <c r="CJ53" s="45">
        <f t="shared" si="135"/>
        <v>0</v>
      </c>
    </row>
    <row r="54" spans="1:88" x14ac:dyDescent="0.3">
      <c r="A54" s="79"/>
      <c r="B54" s="80"/>
      <c r="C54" s="80"/>
      <c r="D54" s="80"/>
      <c r="E54" s="80"/>
      <c r="F54" s="80"/>
      <c r="G54" s="81"/>
      <c r="H54" s="28" t="s">
        <v>9</v>
      </c>
      <c r="I54" s="1" t="s">
        <v>10</v>
      </c>
      <c r="J54" s="1" t="s">
        <v>11</v>
      </c>
      <c r="K54" s="25" t="s">
        <v>9</v>
      </c>
      <c r="L54" s="1" t="s">
        <v>10</v>
      </c>
      <c r="M54" s="1" t="s">
        <v>11</v>
      </c>
      <c r="N54" s="25" t="s">
        <v>9</v>
      </c>
      <c r="O54" s="1" t="s">
        <v>10</v>
      </c>
      <c r="P54" s="1" t="s">
        <v>11</v>
      </c>
      <c r="Q54" s="25" t="s">
        <v>9</v>
      </c>
      <c r="R54" s="1" t="s">
        <v>10</v>
      </c>
      <c r="S54" s="1" t="s">
        <v>11</v>
      </c>
      <c r="T54" s="72"/>
      <c r="U54" s="28" t="s">
        <v>9</v>
      </c>
      <c r="V54" s="1" t="s">
        <v>10</v>
      </c>
      <c r="W54" s="1" t="s">
        <v>11</v>
      </c>
      <c r="X54" s="25" t="s">
        <v>9</v>
      </c>
      <c r="Y54" s="1" t="s">
        <v>10</v>
      </c>
      <c r="Z54" s="1" t="s">
        <v>11</v>
      </c>
      <c r="AA54" s="25" t="s">
        <v>9</v>
      </c>
      <c r="AB54" s="1" t="s">
        <v>10</v>
      </c>
      <c r="AC54" s="1" t="s">
        <v>11</v>
      </c>
      <c r="AD54" s="25" t="s">
        <v>9</v>
      </c>
      <c r="AE54" s="1" t="s">
        <v>10</v>
      </c>
      <c r="AF54" s="1" t="s">
        <v>11</v>
      </c>
      <c r="AG54" s="72"/>
      <c r="AH54" s="28" t="s">
        <v>9</v>
      </c>
      <c r="AI54" s="1" t="s">
        <v>10</v>
      </c>
      <c r="AJ54" s="1" t="s">
        <v>11</v>
      </c>
      <c r="AK54" s="25" t="s">
        <v>9</v>
      </c>
      <c r="AL54" s="1" t="s">
        <v>10</v>
      </c>
      <c r="AM54" s="1" t="s">
        <v>11</v>
      </c>
      <c r="AN54" s="25" t="s">
        <v>9</v>
      </c>
      <c r="AO54" s="1" t="s">
        <v>10</v>
      </c>
      <c r="AP54" s="1" t="s">
        <v>11</v>
      </c>
      <c r="AQ54" s="25" t="s">
        <v>9</v>
      </c>
      <c r="AR54" s="1" t="s">
        <v>10</v>
      </c>
      <c r="AS54" s="1" t="s">
        <v>11</v>
      </c>
      <c r="AT54" s="72"/>
      <c r="AU54" s="28" t="s">
        <v>9</v>
      </c>
      <c r="AV54" s="1" t="s">
        <v>10</v>
      </c>
      <c r="AW54" s="1" t="s">
        <v>11</v>
      </c>
      <c r="AX54" s="25" t="s">
        <v>9</v>
      </c>
      <c r="AY54" s="1" t="s">
        <v>10</v>
      </c>
      <c r="AZ54" s="1" t="s">
        <v>11</v>
      </c>
      <c r="BA54" s="25" t="s">
        <v>9</v>
      </c>
      <c r="BB54" s="1" t="s">
        <v>10</v>
      </c>
      <c r="BC54" s="1" t="s">
        <v>11</v>
      </c>
      <c r="BD54" s="25" t="s">
        <v>9</v>
      </c>
      <c r="BE54" s="1" t="s">
        <v>10</v>
      </c>
      <c r="BF54" s="1" t="s">
        <v>11</v>
      </c>
      <c r="BG54" s="72"/>
      <c r="BH54" s="28" t="s">
        <v>9</v>
      </c>
      <c r="BI54" s="1" t="s">
        <v>10</v>
      </c>
      <c r="BJ54" s="1" t="s">
        <v>11</v>
      </c>
      <c r="BK54" s="25" t="s">
        <v>9</v>
      </c>
      <c r="BL54" s="1" t="s">
        <v>10</v>
      </c>
      <c r="BM54" s="1" t="s">
        <v>11</v>
      </c>
      <c r="BN54" s="25" t="s">
        <v>9</v>
      </c>
      <c r="BO54" s="1" t="s">
        <v>10</v>
      </c>
      <c r="BP54" s="1" t="s">
        <v>11</v>
      </c>
      <c r="BQ54" s="25" t="s">
        <v>9</v>
      </c>
      <c r="BR54" s="1" t="s">
        <v>10</v>
      </c>
      <c r="BS54" s="1" t="s">
        <v>11</v>
      </c>
      <c r="BT54" s="72"/>
      <c r="BU54" s="28" t="s">
        <v>9</v>
      </c>
      <c r="BV54" s="1" t="s">
        <v>10</v>
      </c>
      <c r="BW54" s="1" t="s">
        <v>11</v>
      </c>
      <c r="BX54" s="25" t="s">
        <v>9</v>
      </c>
      <c r="BY54" s="1" t="s">
        <v>10</v>
      </c>
      <c r="BZ54" s="1" t="s">
        <v>11</v>
      </c>
      <c r="CA54" s="25" t="s">
        <v>9</v>
      </c>
      <c r="CB54" s="1" t="s">
        <v>10</v>
      </c>
      <c r="CC54" s="1" t="s">
        <v>11</v>
      </c>
      <c r="CD54" s="25" t="s">
        <v>9</v>
      </c>
      <c r="CE54" s="1" t="s">
        <v>10</v>
      </c>
      <c r="CF54" s="1" t="s">
        <v>11</v>
      </c>
      <c r="CG54" s="72"/>
      <c r="CH54" s="72"/>
      <c r="CI54" s="38"/>
      <c r="CJ54" s="45"/>
    </row>
    <row r="55" spans="1:88" x14ac:dyDescent="0.3">
      <c r="A55" s="23"/>
      <c r="B55" s="19" t="s">
        <v>95</v>
      </c>
      <c r="C55" s="19" t="s">
        <v>96</v>
      </c>
      <c r="D55" s="15">
        <f>T55+AG55++AT55+BG55+BT55+CG55</f>
        <v>12</v>
      </c>
      <c r="E55" s="15">
        <f t="shared" ref="E55:E62" si="136">IF(D55=0,"",RANK(D55,D$55:D$62,0))</f>
        <v>1</v>
      </c>
      <c r="F55" s="15" t="str">
        <f t="shared" ref="F55:F62" si="137">IF(CH55=0,"",RANK(CH55,CH$4:CH$62,0))</f>
        <v/>
      </c>
      <c r="G55" s="15" t="str">
        <f>IF(E55=1,"Or",IF(E55=2,"Argent",IF(E55=3,"Bronze","")))</f>
        <v>Or</v>
      </c>
      <c r="H55" s="20"/>
      <c r="I55" s="15" t="str">
        <f t="shared" ref="I55:I62" si="138">IF(H55=0,"",IF(COUNTIF(H$55:H$62,"&gt;0")&gt;1,RANK(H55,H$55:H$62,0),IF(H55&gt;=63,1,IF(AND(H55&gt;=60,H55&lt;=62.9),2,3))))</f>
        <v/>
      </c>
      <c r="J55" s="15">
        <f>IF(I55="",0,VLOOKUP(I55,Pointage[#All],2,FALSE)*J$53)</f>
        <v>0</v>
      </c>
      <c r="K55" s="24">
        <v>74.545000000000002</v>
      </c>
      <c r="L55" s="15">
        <f t="shared" ref="L55:L62" si="139">IF(K55=0,"",IF(COUNTIF(K$55:K$62,"&gt;0")&gt;1,RANK(K55,K$55:K$62,0),IF(K55&gt;=63,1,IF(AND(K55&gt;=60,K55&lt;=62.9),2,3))))</f>
        <v>1</v>
      </c>
      <c r="M55" s="15">
        <f>IF(L55="",0,VLOOKUP(L55,Pointage[#All],2,FALSE)*M$53)</f>
        <v>12</v>
      </c>
      <c r="N55" s="24"/>
      <c r="O55" s="15" t="str">
        <f t="shared" ref="O55:O62" si="140">IF(N55=0,"",IF(COUNTIF(N$55:N$62,"&gt;0")&gt;1,RANK(N55,N$55:N$62,0),IF(N55&gt;=63,1,IF(AND(N55&gt;=60,N55&lt;=62.9),2,3))))</f>
        <v/>
      </c>
      <c r="P55" s="15">
        <f>IF(O55="",0,VLOOKUP(O55,Pointage[#All],2,FALSE)*P$53)</f>
        <v>0</v>
      </c>
      <c r="Q55" s="24"/>
      <c r="R55" s="15" t="str">
        <f t="shared" ref="R55:R62" si="141">IF(Q55=0,"",IF(COUNTIF(Q$55:Q$62,"&gt;0")&gt;1,RANK(Q55,Q$55:Q$62,0),IF(Q55&gt;=60,1,IF(AND(Q55&gt;=57,Q55&lt;=59.9),2,3))))</f>
        <v/>
      </c>
      <c r="S55" s="15">
        <f>IF(R55="",0,VLOOKUP(R55,Pointage[#All],2,FALSE)*S$53)</f>
        <v>0</v>
      </c>
      <c r="T55" s="16">
        <f>IF(J55="","",J55+M55+S55)</f>
        <v>12</v>
      </c>
      <c r="U55" s="20"/>
      <c r="V55" s="15" t="str">
        <f t="shared" ref="V55:V62" si="142">IF(U55=0,"",IF(COUNTIF(U$55:U$62,"&gt;0")&gt;1,RANK(U55,U$55:U$62,0),IF(U55&gt;=63,1,IF(AND(U55&gt;=60,U55&lt;=62.9),2,3))))</f>
        <v/>
      </c>
      <c r="W55" s="15">
        <f>IF(V55="",0,VLOOKUP(V55,Pointage[#All],2,FALSE)*W$53)</f>
        <v>0</v>
      </c>
      <c r="X55" s="24"/>
      <c r="Y55" s="15" t="str">
        <f t="shared" ref="Y55:Y62" si="143">IF(X55=0,"",IF(COUNTIF(X$55:X$62,"&gt;0")&gt;1,RANK(X55,X$55:X$62,0),IF(X55&gt;=63,1,IF(AND(X55&gt;=60,X55&lt;=62.9),2,3))))</f>
        <v/>
      </c>
      <c r="Z55" s="15">
        <f>IF(Y55="",0,VLOOKUP(Y55,Pointage[#All],2,FALSE)*Z$53)</f>
        <v>0</v>
      </c>
      <c r="AA55" s="24"/>
      <c r="AB55" s="15" t="str">
        <f t="shared" ref="AB55:AB62" si="144">IF(AA55=0,"",IF(COUNTIF(AA$55:AA$62,"&gt;0")&gt;1,RANK(AA55,AA$55:AA$62,0),IF(AA55&gt;=63,1,IF(AND(AA55&gt;=60,AA55&lt;=62.9),2,3))))</f>
        <v/>
      </c>
      <c r="AC55" s="15">
        <f>IF(AB55="",0,VLOOKUP(AB55,Pointage[#All],2,FALSE)*AC$53)</f>
        <v>0</v>
      </c>
      <c r="AD55" s="24"/>
      <c r="AE55" s="15" t="str">
        <f t="shared" ref="AE55:AE62" si="145">IF(AD55=0,"",RANK(AD55,AD$4:AD$62,0))</f>
        <v/>
      </c>
      <c r="AF55" s="15">
        <f>IF(AE55="",0,VLOOKUP(AE55,Pointage[#All],2,FALSE)*AF$53)</f>
        <v>0</v>
      </c>
      <c r="AG55" s="16">
        <f>IF(W55="","",W55+Z55+AF55)</f>
        <v>0</v>
      </c>
      <c r="AH55" s="20"/>
      <c r="AI55" s="15" t="str">
        <f t="shared" ref="AI55:AI62" si="146">IF(AH55=0,"",IF(COUNTIF(AH$55:AH$62,"&gt;0")&gt;1,RANK(AH55,AH$55:AH$62,0),IF(AH55&gt;=63,1,IF(AND(AH55&gt;=60,AH55&lt;=62.9),2,3))))</f>
        <v/>
      </c>
      <c r="AJ55" s="15">
        <f>IF(AI55="",0,VLOOKUP(AI55,Pointage[#All],2,FALSE)*AJ$53)</f>
        <v>0</v>
      </c>
      <c r="AK55" s="24"/>
      <c r="AL55" s="15" t="str">
        <f t="shared" ref="AL55:AL62" si="147">IF(AK55=0,"",IF(COUNTIF(AK$55:AK$62,"&gt;0")&gt;1,RANK(AK55,AK$55:AK$62,0),IF(AK55&gt;=63,1,IF(AND(AK55&gt;=60,AK55&lt;=62.9),2,3))))</f>
        <v/>
      </c>
      <c r="AM55" s="15">
        <f>IF(AL55="",0,VLOOKUP(AL55,Pointage[#All],2,FALSE)*AM$53)</f>
        <v>0</v>
      </c>
      <c r="AN55" s="24"/>
      <c r="AO55" s="15" t="str">
        <f t="shared" ref="AO55:AO62" si="148">IF(AN55=0,"",IF(COUNTIF(AN$55:AN$62,"&gt;0")&gt;1,RANK(AN55,AN$55:AN$62,0),IF(AN55&gt;=63,1,IF(AND(AN55&gt;=60,AN55&lt;=62.9),2,3))))</f>
        <v/>
      </c>
      <c r="AP55" s="15">
        <f>IF(AO55="",0,VLOOKUP(AO55,Pointage[#All],2,FALSE)*AP$53)</f>
        <v>0</v>
      </c>
      <c r="AQ55" s="24"/>
      <c r="AR55" s="15" t="str">
        <f t="shared" ref="AR55:AR62" si="149">IF(AQ55=0,"",RANK(AQ55,AQ$17:AQ$62,0))</f>
        <v/>
      </c>
      <c r="AS55" s="15">
        <f>IF(AR55="",0,VLOOKUP(AR55,Pointage[#All],2,FALSE)*AS$53)</f>
        <v>0</v>
      </c>
      <c r="AT55" s="16">
        <f>IF(AM55="","",AM55+AS55+AP55)</f>
        <v>0</v>
      </c>
      <c r="AU55" s="20"/>
      <c r="AV55" s="15" t="str">
        <f t="shared" ref="AV55:AV62" si="150">IF(AU55=0,"",IF(COUNTIF(AU$55:AU$62,"&gt;0")&gt;1,RANK(AU55,AU$55:AU$62,0),IF(AU55&gt;=63,1,IF(AND(AU55&gt;=60,AU55&lt;=62.9),2,3))))</f>
        <v/>
      </c>
      <c r="AW55" s="15">
        <f>IF(AV55="",0,VLOOKUP(AV55,Pointage[#All],2,FALSE)*AW$53)</f>
        <v>0</v>
      </c>
      <c r="AX55" s="24"/>
      <c r="AY55" s="15" t="str">
        <f t="shared" ref="AY55:AY62" si="151">IF(AX55=0,"",IF(COUNTIF(AX$55:AX$62,"&gt;0")&gt;1,RANK(AX55,AX$55:AX$62,0),IF(AX55&gt;=63,1,IF(AND(AX55&gt;=60,AX55&lt;=62.9),2,3))))</f>
        <v/>
      </c>
      <c r="AZ55" s="15">
        <f>IF(AY55="",0,VLOOKUP(AY55,Pointage[#All],2,FALSE)*AZ$53)</f>
        <v>0</v>
      </c>
      <c r="BA55" s="24"/>
      <c r="BB55" s="15" t="str">
        <f t="shared" ref="BB55:BB62" si="152">IF(BA55=0,"",IF(COUNTIF(BA$55:BA$62,"&gt;0")&gt;1,RANK(BA55,BA$55:BA$62,0),IF(BA55&gt;=63,1,IF(AND(BA55&gt;=60,BA55&lt;=62.9),2,3))))</f>
        <v/>
      </c>
      <c r="BC55" s="15">
        <f>IF(BB55="",0,VLOOKUP(BB55,Pointage[#All],2,FALSE)*BC$53)</f>
        <v>0</v>
      </c>
      <c r="BD55" s="24"/>
      <c r="BE55" s="15" t="str">
        <f t="shared" ref="BE55:BE62" si="153">IF(BD55=0,"",RANK(BD55,BD$4:BD$62,0))</f>
        <v/>
      </c>
      <c r="BF55" s="15">
        <f>IF(BE55="",0,VLOOKUP(BE55,Pointage[#All],2,FALSE)*BF$53)</f>
        <v>0</v>
      </c>
      <c r="BG55" s="16">
        <f>IF(AW55="","",AZ55+BF55+BC55)</f>
        <v>0</v>
      </c>
      <c r="BH55" s="20"/>
      <c r="BI55" s="15" t="str">
        <f t="shared" ref="BI55:BI62" si="154">IF(BH55=0,"",IF(COUNTIF(BH$55:BH$62,"&gt;0")&gt;1,RANK(BH55,BH$55:BH$62,0),IF(BH55&gt;=63,1,IF(AND(BH55&gt;=60,BH55&lt;=62.9),2,3))))</f>
        <v/>
      </c>
      <c r="BJ55" s="15">
        <f>IF(BI55="",0,VLOOKUP(BI55,Pointage[#All],2,FALSE)*BJ$53)</f>
        <v>0</v>
      </c>
      <c r="BK55" s="24"/>
      <c r="BL55" s="15" t="str">
        <f t="shared" ref="BL55:BL62" si="155">IF(BK55=0,"",IF(COUNTIF(BK$55:BK$62,"&gt;0")&gt;1,RANK(BK55,BK$55:BK$62,0),IF(BK55&gt;=63,1,IF(AND(BK55&gt;=60,BK55&lt;=62.9),2,3))))</f>
        <v/>
      </c>
      <c r="BM55" s="15">
        <f>IF(BL55="",0,VLOOKUP(BL55,Pointage[#All],2,FALSE)*BM$53)</f>
        <v>0</v>
      </c>
      <c r="BN55" s="24"/>
      <c r="BO55" s="15" t="str">
        <f t="shared" ref="BO55:BO62" si="156">IF(BN55=0,"",IF(COUNTIF(BN$55:BN$62,"&gt;0")&gt;1,RANK(BN55,BN$55:BN$62,0),IF(BN55&gt;=63,1,IF(AND(BN55&gt;=60,BN55&lt;=62.9),2,3))))</f>
        <v/>
      </c>
      <c r="BP55" s="15">
        <f>IF(BO55="",0,VLOOKUP(BO55,Pointage[#All],2,FALSE)*BP$53)</f>
        <v>0</v>
      </c>
      <c r="BQ55" s="24"/>
      <c r="BR55" s="15" t="str">
        <f t="shared" ref="BR55:BR62" si="157">IF(BQ55=0,"",RANK(BQ55,BQ$4:BQ$62,0))</f>
        <v/>
      </c>
      <c r="BS55" s="15">
        <f>IF(BR55="",0,VLOOKUP(BR55,Pointage[#All],2,FALSE)*BS$53)</f>
        <v>0</v>
      </c>
      <c r="BT55" s="16">
        <f>IF(BM55="","",BM55+BS55+BP55)</f>
        <v>0</v>
      </c>
      <c r="BU55" s="20"/>
      <c r="BV55" s="15" t="str">
        <f t="shared" ref="BV55:BV62" si="158">IF(BU55=0,"",IF(COUNTIF(BU$55:BU$62,"&gt;0")&gt;1,RANK(BU55,BU$55:BU$62,0),IF(BU55&gt;=63,1,IF(AND(BU55&gt;=60,BU55&lt;=62.9),2,3))))</f>
        <v/>
      </c>
      <c r="BW55" s="15">
        <f>IF(BV55="",0,VLOOKUP(BV55,Pointage[#All],2,FALSE)*BW$53)</f>
        <v>0</v>
      </c>
      <c r="BX55" s="24"/>
      <c r="BY55" s="15" t="str">
        <f t="shared" ref="BY55:BY62" si="159">IF(BX55=0,"",IF(COUNTIF(BX$55:BX$62,"&gt;0")&gt;1,RANK(BX55,BX$55:BX$62,0),IF(BX55&gt;=63,1,IF(AND(BX55&gt;=60,BX55&lt;=62.9),2,3))))</f>
        <v/>
      </c>
      <c r="BZ55" s="15">
        <f>IF(BY55="",0,VLOOKUP(BY55,Pointage[#All],2,FALSE)*BZ$53)</f>
        <v>0</v>
      </c>
      <c r="CA55" s="24"/>
      <c r="CB55" s="15" t="str">
        <f t="shared" ref="CB55:CB62" si="160">IF(CA55=0,"",IF(COUNTIF(CA$55:CA$62,"&gt;0")&gt;1,RANK(CA55,CA$55:CA$62,0),IF(CA55&gt;=63,1,IF(AND(CA55&gt;=60,CA55&lt;=62.9),2,3))))</f>
        <v/>
      </c>
      <c r="CC55" s="15">
        <f>IF(CB55="",0,VLOOKUP(CB55,Pointage[#All],2,FALSE)*CC$53)</f>
        <v>0</v>
      </c>
      <c r="CD55" s="24"/>
      <c r="CE55" s="15" t="str">
        <f t="shared" ref="CE55:CE62" si="161">IF(CD55=0,"",RANK(CD55,CD$4:CD$62,0))</f>
        <v/>
      </c>
      <c r="CF55" s="15">
        <f>IF(CE55="",0,VLOOKUP(CE55,Pointage[#All],2,FALSE)*CF$53)</f>
        <v>0</v>
      </c>
      <c r="CG55" s="16">
        <f>IF(BZ55="","",BZ55+CF55+CC55)*1.25</f>
        <v>0</v>
      </c>
      <c r="CH55" s="17">
        <f>S55+AF55+AS55+BF55+BS55+CF55*1.25</f>
        <v>0</v>
      </c>
      <c r="CI55" s="25"/>
      <c r="CJ55" s="45">
        <f t="shared" si="135"/>
        <v>0</v>
      </c>
    </row>
    <row r="56" spans="1:88" x14ac:dyDescent="0.3">
      <c r="A56" s="23"/>
      <c r="B56" s="19" t="s">
        <v>193</v>
      </c>
      <c r="C56" s="19" t="s">
        <v>194</v>
      </c>
      <c r="D56" s="15">
        <f>T56+AG56++AT56+BG56+BT56+CG56</f>
        <v>6</v>
      </c>
      <c r="E56" s="15">
        <f t="shared" si="136"/>
        <v>2</v>
      </c>
      <c r="F56" s="15" t="str">
        <f t="shared" si="137"/>
        <v/>
      </c>
      <c r="G56" s="15" t="str">
        <f>IF(E56=1,"Or",IF(E56=2,"Argent",IF(E56=3,"Bronze","")))</f>
        <v>Argent</v>
      </c>
      <c r="H56" s="20"/>
      <c r="I56" s="15" t="str">
        <f t="shared" si="138"/>
        <v/>
      </c>
      <c r="J56" s="15">
        <f>IF(I56="",0,VLOOKUP(I56,Pointage[#All],2,FALSE)*J$53)</f>
        <v>0</v>
      </c>
      <c r="K56" s="24"/>
      <c r="L56" s="15" t="str">
        <f t="shared" si="139"/>
        <v/>
      </c>
      <c r="M56" s="15">
        <f>IF(L56="",0,VLOOKUP(L56,Pointage[#All],2,FALSE)*M$53)</f>
        <v>0</v>
      </c>
      <c r="N56" s="24"/>
      <c r="O56" s="15" t="str">
        <f t="shared" si="140"/>
        <v/>
      </c>
      <c r="P56" s="15">
        <f>IF(O56="",0,VLOOKUP(O56,Pointage[#All],2,FALSE)*P$53)</f>
        <v>0</v>
      </c>
      <c r="Q56" s="24"/>
      <c r="R56" s="15" t="str">
        <f t="shared" si="141"/>
        <v/>
      </c>
      <c r="S56" s="15">
        <f>IF(R56="",0,VLOOKUP(R56,Pointage[#All],2,FALSE)*S$53)</f>
        <v>0</v>
      </c>
      <c r="T56" s="16">
        <f>IF(J56="","",J56+M56+S56)</f>
        <v>0</v>
      </c>
      <c r="U56" s="20"/>
      <c r="V56" s="15" t="str">
        <f t="shared" si="142"/>
        <v/>
      </c>
      <c r="W56" s="15">
        <f>IF(V56="",0,VLOOKUP(V56,Pointage[#All],2,FALSE)*W$53)</f>
        <v>0</v>
      </c>
      <c r="X56" s="24"/>
      <c r="Y56" s="15" t="str">
        <f t="shared" si="143"/>
        <v/>
      </c>
      <c r="Z56" s="15">
        <f>IF(Y56="",0,VLOOKUP(Y56,Pointage[#All],2,FALSE)*Z$53)</f>
        <v>0</v>
      </c>
      <c r="AA56" s="24"/>
      <c r="AB56" s="15" t="str">
        <f t="shared" si="144"/>
        <v/>
      </c>
      <c r="AC56" s="15">
        <f>IF(AB56="",0,VLOOKUP(AB56,Pointage[#All],2,FALSE)*AC$53)</f>
        <v>0</v>
      </c>
      <c r="AD56" s="24"/>
      <c r="AE56" s="15" t="str">
        <f t="shared" si="145"/>
        <v/>
      </c>
      <c r="AF56" s="15">
        <f>IF(AE56="",0,VLOOKUP(AE56,Pointage[#All],2,FALSE)*AF$53)</f>
        <v>0</v>
      </c>
      <c r="AG56" s="16">
        <f>IF(W56="","",W56+Z56+AF56)</f>
        <v>0</v>
      </c>
      <c r="AH56" s="20"/>
      <c r="AI56" s="15" t="str">
        <f t="shared" si="146"/>
        <v/>
      </c>
      <c r="AJ56" s="15">
        <f>IF(AI56="",0,VLOOKUP(AI56,Pointage[#All],2,FALSE)*AJ$53)</f>
        <v>0</v>
      </c>
      <c r="AK56" s="24"/>
      <c r="AL56" s="15" t="str">
        <f t="shared" si="147"/>
        <v/>
      </c>
      <c r="AM56" s="15">
        <f>IF(AL56="",0,VLOOKUP(AL56,Pointage[#All],2,FALSE)*AM$53)</f>
        <v>0</v>
      </c>
      <c r="AN56" s="24"/>
      <c r="AO56" s="15" t="str">
        <f t="shared" si="148"/>
        <v/>
      </c>
      <c r="AP56" s="15">
        <f>IF(AO56="",0,VLOOKUP(AO56,Pointage[#All],2,FALSE)*AP$53)</f>
        <v>0</v>
      </c>
      <c r="AQ56" s="24"/>
      <c r="AR56" s="15" t="str">
        <f t="shared" si="149"/>
        <v/>
      </c>
      <c r="AS56" s="15">
        <f>IF(AR56="",0,VLOOKUP(AR56,Pointage[#All],2,FALSE)*AS$53)</f>
        <v>0</v>
      </c>
      <c r="AT56" s="16">
        <f>IF(AM56="","",AM56+AS56+AP56)</f>
        <v>0</v>
      </c>
      <c r="AU56" s="20"/>
      <c r="AV56" s="15" t="str">
        <f t="shared" si="150"/>
        <v/>
      </c>
      <c r="AW56" s="15">
        <f>IF(AV56="",0,VLOOKUP(AV56,Pointage[#All],2,FALSE)*AW$53)</f>
        <v>0</v>
      </c>
      <c r="AX56" s="24"/>
      <c r="AY56" s="15" t="str">
        <f t="shared" si="151"/>
        <v/>
      </c>
      <c r="AZ56" s="15">
        <f>IF(AY56="",0,VLOOKUP(AY56,Pointage[#All],2,FALSE)*AZ$53)</f>
        <v>0</v>
      </c>
      <c r="BA56" s="24"/>
      <c r="BB56" s="15" t="str">
        <f t="shared" si="152"/>
        <v/>
      </c>
      <c r="BC56" s="15">
        <f>IF(BB56="",0,VLOOKUP(BB56,Pointage[#All],2,FALSE)*BC$53)</f>
        <v>0</v>
      </c>
      <c r="BD56" s="24"/>
      <c r="BE56" s="15" t="str">
        <f t="shared" si="153"/>
        <v/>
      </c>
      <c r="BF56" s="15">
        <f>IF(BE56="",0,VLOOKUP(BE56,Pointage[#All],2,FALSE)*BF$53)</f>
        <v>0</v>
      </c>
      <c r="BG56" s="16">
        <f>IF(AW56="","",AZ56+BF56+BC56)</f>
        <v>0</v>
      </c>
      <c r="BH56" s="20">
        <v>64.63</v>
      </c>
      <c r="BI56" s="15">
        <f t="shared" si="154"/>
        <v>1</v>
      </c>
      <c r="BJ56" s="15">
        <f>IF(BI56="",0,VLOOKUP(BI56,Pointage[#All],2,FALSE)*BJ$53)</f>
        <v>12</v>
      </c>
      <c r="BK56" s="24"/>
      <c r="BL56" s="15" t="str">
        <f t="shared" si="155"/>
        <v/>
      </c>
      <c r="BM56" s="15">
        <f>IF(BL56="",0,VLOOKUP(BL56,Pointage[#All],2,FALSE)*BM$53)</f>
        <v>0</v>
      </c>
      <c r="BN56" s="24">
        <v>69.86</v>
      </c>
      <c r="BO56" s="15">
        <f t="shared" si="156"/>
        <v>1</v>
      </c>
      <c r="BP56" s="15">
        <f>IF(BO56="",0,VLOOKUP(BO56,Pointage[#All],2,FALSE)*BP$53)</f>
        <v>6</v>
      </c>
      <c r="BQ56" s="24"/>
      <c r="BR56" s="15" t="str">
        <f t="shared" si="157"/>
        <v/>
      </c>
      <c r="BS56" s="15">
        <f>IF(BR56="",0,VLOOKUP(BR56,Pointage[#All],2,FALSE)*BS$53)</f>
        <v>0</v>
      </c>
      <c r="BT56" s="16">
        <f>IF(BM56="","",BM56+BS56+BP56)</f>
        <v>6</v>
      </c>
      <c r="BU56" s="20"/>
      <c r="BV56" s="15" t="str">
        <f t="shared" si="158"/>
        <v/>
      </c>
      <c r="BW56" s="15">
        <f>IF(BV56="",0,VLOOKUP(BV56,Pointage[#All],2,FALSE)*BW$53)</f>
        <v>0</v>
      </c>
      <c r="BX56" s="24"/>
      <c r="BY56" s="15" t="str">
        <f t="shared" si="159"/>
        <v/>
      </c>
      <c r="BZ56" s="15">
        <f>IF(BY56="",0,VLOOKUP(BY56,Pointage[#All],2,FALSE)*BZ$53)</f>
        <v>0</v>
      </c>
      <c r="CA56" s="24"/>
      <c r="CB56" s="15" t="str">
        <f t="shared" si="160"/>
        <v/>
      </c>
      <c r="CC56" s="15">
        <f>IF(CB56="",0,VLOOKUP(CB56,Pointage[#All],2,FALSE)*CC$53)</f>
        <v>0</v>
      </c>
      <c r="CD56" s="24"/>
      <c r="CE56" s="15" t="str">
        <f t="shared" si="161"/>
        <v/>
      </c>
      <c r="CF56" s="15">
        <f>IF(CE56="",0,VLOOKUP(CE56,Pointage[#All],2,FALSE)*CF$53)</f>
        <v>0</v>
      </c>
      <c r="CG56" s="16">
        <f>IF(BZ56="","",BZ56+CF56+CC56)*1.25</f>
        <v>0</v>
      </c>
      <c r="CH56" s="17">
        <f>S56+AF56+AS56+BF56+BS56+CF56*1.25</f>
        <v>0</v>
      </c>
      <c r="CI56" s="25"/>
      <c r="CJ56" s="45">
        <f t="shared" si="135"/>
        <v>0</v>
      </c>
    </row>
    <row r="57" spans="1:88" x14ac:dyDescent="0.3">
      <c r="A57" s="23"/>
      <c r="B57" s="19" t="s">
        <v>191</v>
      </c>
      <c r="C57" s="19" t="s">
        <v>192</v>
      </c>
      <c r="D57" s="15">
        <f>T57+AG57++AT57+BG57+BT57+CG57</f>
        <v>0</v>
      </c>
      <c r="E57" s="15" t="str">
        <f t="shared" si="136"/>
        <v/>
      </c>
      <c r="F57" s="15" t="str">
        <f t="shared" si="137"/>
        <v/>
      </c>
      <c r="G57" s="15" t="str">
        <f>IF(E57=1,"Or",IF(E57=2,"Argent",IF(E57=3,"Bronze","")))</f>
        <v/>
      </c>
      <c r="H57" s="20"/>
      <c r="I57" s="15" t="str">
        <f t="shared" si="138"/>
        <v/>
      </c>
      <c r="J57" s="15">
        <f>IF(I57="",0,VLOOKUP(I57,Pointage[#All],2,FALSE)*J$53)</f>
        <v>0</v>
      </c>
      <c r="K57" s="24"/>
      <c r="L57" s="15" t="str">
        <f t="shared" si="139"/>
        <v/>
      </c>
      <c r="M57" s="15">
        <f>IF(L57="",0,VLOOKUP(L57,Pointage[#All],2,FALSE)*M$53)</f>
        <v>0</v>
      </c>
      <c r="N57" s="24"/>
      <c r="O57" s="15" t="str">
        <f t="shared" si="140"/>
        <v/>
      </c>
      <c r="P57" s="15">
        <f>IF(O57="",0,VLOOKUP(O57,Pointage[#All],2,FALSE)*P$53)</f>
        <v>0</v>
      </c>
      <c r="Q57" s="24"/>
      <c r="R57" s="15" t="str">
        <f t="shared" si="141"/>
        <v/>
      </c>
      <c r="S57" s="15">
        <f>IF(R57="",0,VLOOKUP(R57,Pointage[#All],2,FALSE)*S$53)</f>
        <v>0</v>
      </c>
      <c r="T57" s="16">
        <f>IF(J57="","",J57+M57+S57)</f>
        <v>0</v>
      </c>
      <c r="U57" s="20"/>
      <c r="V57" s="15" t="str">
        <f t="shared" si="142"/>
        <v/>
      </c>
      <c r="W57" s="15">
        <f>IF(V57="",0,VLOOKUP(V57,Pointage[#All],2,FALSE)*W$53)</f>
        <v>0</v>
      </c>
      <c r="X57" s="24"/>
      <c r="Y57" s="15" t="str">
        <f t="shared" si="143"/>
        <v/>
      </c>
      <c r="Z57" s="15">
        <f>IF(Y57="",0,VLOOKUP(Y57,Pointage[#All],2,FALSE)*Z$53)</f>
        <v>0</v>
      </c>
      <c r="AA57" s="24"/>
      <c r="AB57" s="15" t="str">
        <f t="shared" si="144"/>
        <v/>
      </c>
      <c r="AC57" s="15">
        <f>IF(AB57="",0,VLOOKUP(AB57,Pointage[#All],2,FALSE)*AC$53)</f>
        <v>0</v>
      </c>
      <c r="AD57" s="24"/>
      <c r="AE57" s="15" t="str">
        <f t="shared" si="145"/>
        <v/>
      </c>
      <c r="AF57" s="15">
        <f>IF(AE57="",0,VLOOKUP(AE57,Pointage[#All],2,FALSE)*AF$53)</f>
        <v>0</v>
      </c>
      <c r="AG57" s="16">
        <f>IF(W57="","",W57+Z57+AF57)</f>
        <v>0</v>
      </c>
      <c r="AH57" s="20"/>
      <c r="AI57" s="15" t="str">
        <f t="shared" si="146"/>
        <v/>
      </c>
      <c r="AJ57" s="15">
        <f>IF(AI57="",0,VLOOKUP(AI57,Pointage[#All],2,FALSE)*AJ$53)</f>
        <v>0</v>
      </c>
      <c r="AK57" s="24"/>
      <c r="AL57" s="15" t="str">
        <f t="shared" si="147"/>
        <v/>
      </c>
      <c r="AM57" s="15">
        <f>IF(AL57="",0,VLOOKUP(AL57,Pointage[#All],2,FALSE)*AM$53)</f>
        <v>0</v>
      </c>
      <c r="AN57" s="24"/>
      <c r="AO57" s="15" t="str">
        <f t="shared" si="148"/>
        <v/>
      </c>
      <c r="AP57" s="15">
        <f>IF(AO57="",0,VLOOKUP(AO57,Pointage[#All],2,FALSE)*AP$53)</f>
        <v>0</v>
      </c>
      <c r="AQ57" s="24"/>
      <c r="AR57" s="15" t="str">
        <f t="shared" si="149"/>
        <v/>
      </c>
      <c r="AS57" s="15">
        <f>IF(AR57="",0,VLOOKUP(AR57,Pointage[#All],2,FALSE)*AS$53)</f>
        <v>0</v>
      </c>
      <c r="AT57" s="16">
        <f>IF(AM57="","",AM57+AS57+AP57)</f>
        <v>0</v>
      </c>
      <c r="AU57" s="20"/>
      <c r="AV57" s="15" t="str">
        <f t="shared" si="150"/>
        <v/>
      </c>
      <c r="AW57" s="15">
        <f>IF(AV57="",0,VLOOKUP(AV57,Pointage[#All],2,FALSE)*AW$53)</f>
        <v>0</v>
      </c>
      <c r="AX57" s="24"/>
      <c r="AY57" s="15" t="str">
        <f t="shared" si="151"/>
        <v/>
      </c>
      <c r="AZ57" s="15">
        <f>IF(AY57="",0,VLOOKUP(AY57,Pointage[#All],2,FALSE)*AZ$53)</f>
        <v>0</v>
      </c>
      <c r="BA57" s="24"/>
      <c r="BB57" s="15" t="str">
        <f t="shared" si="152"/>
        <v/>
      </c>
      <c r="BC57" s="15">
        <f>IF(BB57="",0,VLOOKUP(BB57,Pointage[#All],2,FALSE)*BC$53)</f>
        <v>0</v>
      </c>
      <c r="BD57" s="24"/>
      <c r="BE57" s="15" t="str">
        <f t="shared" si="153"/>
        <v/>
      </c>
      <c r="BF57" s="15">
        <f>IF(BE57="",0,VLOOKUP(BE57,Pointage[#All],2,FALSE)*BF$53)</f>
        <v>0</v>
      </c>
      <c r="BG57" s="16">
        <f>IF(AW57="","",AZ57+BF57+BC57)</f>
        <v>0</v>
      </c>
      <c r="BH57" s="20">
        <v>63.52</v>
      </c>
      <c r="BI57" s="15">
        <f t="shared" si="154"/>
        <v>2</v>
      </c>
      <c r="BJ57" s="15">
        <f>IF(BI57="",0,VLOOKUP(BI57,Pointage[#All],2,FALSE)*BJ$53)</f>
        <v>10</v>
      </c>
      <c r="BK57" s="24"/>
      <c r="BL57" s="15" t="str">
        <f t="shared" si="155"/>
        <v/>
      </c>
      <c r="BM57" s="15">
        <f>IF(BL57="",0,VLOOKUP(BL57,Pointage[#All],2,FALSE)*BM$53)</f>
        <v>0</v>
      </c>
      <c r="BN57" s="24"/>
      <c r="BO57" s="15" t="str">
        <f t="shared" si="156"/>
        <v/>
      </c>
      <c r="BP57" s="15">
        <f>IF(BO57="",0,VLOOKUP(BO57,Pointage[#All],2,FALSE)*BP$53)</f>
        <v>0</v>
      </c>
      <c r="BQ57" s="24"/>
      <c r="BR57" s="15" t="str">
        <f t="shared" si="157"/>
        <v/>
      </c>
      <c r="BS57" s="15">
        <f>IF(BR57="",0,VLOOKUP(BR57,Pointage[#All],2,FALSE)*BS$53)</f>
        <v>0</v>
      </c>
      <c r="BT57" s="16">
        <f>IF(BM57="","",BM57+BS57+BP57)</f>
        <v>0</v>
      </c>
      <c r="BU57" s="20"/>
      <c r="BV57" s="15" t="str">
        <f t="shared" si="158"/>
        <v/>
      </c>
      <c r="BW57" s="15">
        <f>IF(BV57="",0,VLOOKUP(BV57,Pointage[#All],2,FALSE)*BW$53)</f>
        <v>0</v>
      </c>
      <c r="BX57" s="24"/>
      <c r="BY57" s="15" t="str">
        <f t="shared" si="159"/>
        <v/>
      </c>
      <c r="BZ57" s="15">
        <f>IF(BY57="",0,VLOOKUP(BY57,Pointage[#All],2,FALSE)*BZ$53)</f>
        <v>0</v>
      </c>
      <c r="CA57" s="24"/>
      <c r="CB57" s="15" t="str">
        <f t="shared" si="160"/>
        <v/>
      </c>
      <c r="CC57" s="15">
        <f>IF(CB57="",0,VLOOKUP(CB57,Pointage[#All],2,FALSE)*CC$53)</f>
        <v>0</v>
      </c>
      <c r="CD57" s="24"/>
      <c r="CE57" s="15" t="str">
        <f t="shared" si="161"/>
        <v/>
      </c>
      <c r="CF57" s="15">
        <f>IF(CE57="",0,VLOOKUP(CE57,Pointage[#All],2,FALSE)*CF$53)</f>
        <v>0</v>
      </c>
      <c r="CG57" s="16">
        <f>IF(BZ57="","",BZ57+CF57+CC57)*1.25</f>
        <v>0</v>
      </c>
      <c r="CH57" s="17">
        <f>S57+AF57+AS57+BF57+BS57+CF57*1.25</f>
        <v>0</v>
      </c>
      <c r="CI57" s="25"/>
      <c r="CJ57" s="45">
        <f t="shared" si="135"/>
        <v>0</v>
      </c>
    </row>
    <row r="58" spans="1:88" x14ac:dyDescent="0.3">
      <c r="A58" s="23"/>
      <c r="B58" s="19"/>
      <c r="C58" s="19"/>
      <c r="D58" s="15">
        <f t="shared" ref="D58:D62" si="162">T58+AG58++AT58+BG58+BT58+CG58</f>
        <v>0</v>
      </c>
      <c r="E58" s="15" t="str">
        <f t="shared" si="136"/>
        <v/>
      </c>
      <c r="F58" s="15" t="str">
        <f t="shared" si="137"/>
        <v/>
      </c>
      <c r="G58" s="15" t="str">
        <f t="shared" ref="G58:G62" si="163">IF(E58=1,"Or",IF(E58=2,"Argent",IF(E58=3,"Bronze","")))</f>
        <v/>
      </c>
      <c r="H58" s="20"/>
      <c r="I58" s="15" t="str">
        <f t="shared" si="138"/>
        <v/>
      </c>
      <c r="J58" s="15">
        <f>IF(I58="",0,VLOOKUP(I58,Pointage[#All],2,FALSE)*J$53)</f>
        <v>0</v>
      </c>
      <c r="K58" s="24"/>
      <c r="L58" s="15" t="str">
        <f t="shared" si="139"/>
        <v/>
      </c>
      <c r="M58" s="15">
        <f>IF(L58="",0,VLOOKUP(L58,Pointage[#All],2,FALSE)*M$53)</f>
        <v>0</v>
      </c>
      <c r="N58" s="24"/>
      <c r="O58" s="15" t="str">
        <f t="shared" si="140"/>
        <v/>
      </c>
      <c r="P58" s="15">
        <f>IF(O58="",0,VLOOKUP(O58,Pointage[#All],2,FALSE)*P$53)</f>
        <v>0</v>
      </c>
      <c r="Q58" s="24"/>
      <c r="R58" s="15" t="str">
        <f t="shared" si="141"/>
        <v/>
      </c>
      <c r="S58" s="15">
        <f>IF(R58="",0,VLOOKUP(R58,Pointage[#All],2,FALSE)*S$53)</f>
        <v>0</v>
      </c>
      <c r="T58" s="16">
        <f t="shared" ref="T58:T62" si="164">IF(J58="","",J58+M58+S58)</f>
        <v>0</v>
      </c>
      <c r="U58" s="20"/>
      <c r="V58" s="15" t="str">
        <f t="shared" si="142"/>
        <v/>
      </c>
      <c r="W58" s="15">
        <f>IF(V58="",0,VLOOKUP(V58,Pointage[#All],2,FALSE)*W$53)</f>
        <v>0</v>
      </c>
      <c r="X58" s="24"/>
      <c r="Y58" s="15" t="str">
        <f t="shared" si="143"/>
        <v/>
      </c>
      <c r="Z58" s="15">
        <f>IF(Y58="",0,VLOOKUP(Y58,Pointage[#All],2,FALSE)*Z$53)</f>
        <v>0</v>
      </c>
      <c r="AA58" s="24"/>
      <c r="AB58" s="15" t="str">
        <f t="shared" si="144"/>
        <v/>
      </c>
      <c r="AC58" s="15">
        <f>IF(AB58="",0,VLOOKUP(AB58,Pointage[#All],2,FALSE)*AC$53)</f>
        <v>0</v>
      </c>
      <c r="AD58" s="24"/>
      <c r="AE58" s="15" t="str">
        <f t="shared" si="145"/>
        <v/>
      </c>
      <c r="AF58" s="15">
        <f>IF(AE58="",0,VLOOKUP(AE58,Pointage[#All],2,FALSE)*AF$53)</f>
        <v>0</v>
      </c>
      <c r="AG58" s="16">
        <f t="shared" ref="AG58:AG62" si="165">IF(W58="","",W58+Z58+AF58)</f>
        <v>0</v>
      </c>
      <c r="AH58" s="20"/>
      <c r="AI58" s="15" t="str">
        <f t="shared" si="146"/>
        <v/>
      </c>
      <c r="AJ58" s="15">
        <f>IF(AI58="",0,VLOOKUP(AI58,Pointage[#All],2,FALSE)*AJ$53)</f>
        <v>0</v>
      </c>
      <c r="AK58" s="24"/>
      <c r="AL58" s="15" t="str">
        <f t="shared" si="147"/>
        <v/>
      </c>
      <c r="AM58" s="15">
        <f>IF(AL58="",0,VLOOKUP(AL58,Pointage[#All],2,FALSE)*AM$53)</f>
        <v>0</v>
      </c>
      <c r="AN58" s="24"/>
      <c r="AO58" s="15" t="str">
        <f t="shared" si="148"/>
        <v/>
      </c>
      <c r="AP58" s="15">
        <f>IF(AO58="",0,VLOOKUP(AO58,Pointage[#All],2,FALSE)*AP$53)</f>
        <v>0</v>
      </c>
      <c r="AQ58" s="24"/>
      <c r="AR58" s="15" t="str">
        <f t="shared" si="149"/>
        <v/>
      </c>
      <c r="AS58" s="15">
        <f>IF(AR58="",0,VLOOKUP(AR58,Pointage[#All],2,FALSE)*AS$53)</f>
        <v>0</v>
      </c>
      <c r="AT58" s="16">
        <f t="shared" ref="AT58:AT62" si="166">IF(AM58="","",AM58+AS58+AP58)</f>
        <v>0</v>
      </c>
      <c r="AU58" s="20"/>
      <c r="AV58" s="15" t="str">
        <f t="shared" si="150"/>
        <v/>
      </c>
      <c r="AW58" s="15">
        <f>IF(AV58="",0,VLOOKUP(AV58,Pointage[#All],2,FALSE)*AW$53)</f>
        <v>0</v>
      </c>
      <c r="AX58" s="24"/>
      <c r="AY58" s="15" t="str">
        <f t="shared" si="151"/>
        <v/>
      </c>
      <c r="AZ58" s="15">
        <f>IF(AY58="",0,VLOOKUP(AY58,Pointage[#All],2,FALSE)*AZ$53)</f>
        <v>0</v>
      </c>
      <c r="BA58" s="24"/>
      <c r="BB58" s="15" t="str">
        <f t="shared" si="152"/>
        <v/>
      </c>
      <c r="BC58" s="15">
        <f>IF(BB58="",0,VLOOKUP(BB58,Pointage[#All],2,FALSE)*BC$53)</f>
        <v>0</v>
      </c>
      <c r="BD58" s="24"/>
      <c r="BE58" s="15" t="str">
        <f t="shared" si="153"/>
        <v/>
      </c>
      <c r="BF58" s="15">
        <f>IF(BE58="",0,VLOOKUP(BE58,Pointage[#All],2,FALSE)*BF$53)</f>
        <v>0</v>
      </c>
      <c r="BG58" s="16">
        <f t="shared" ref="BG58:BG62" si="167">IF(AW58="","",AZ58+BF58+BC58)</f>
        <v>0</v>
      </c>
      <c r="BH58" s="20"/>
      <c r="BI58" s="15" t="str">
        <f t="shared" si="154"/>
        <v/>
      </c>
      <c r="BJ58" s="15">
        <f>IF(BI58="",0,VLOOKUP(BI58,Pointage[#All],2,FALSE)*BJ$53)</f>
        <v>0</v>
      </c>
      <c r="BK58" s="24"/>
      <c r="BL58" s="15" t="str">
        <f t="shared" si="155"/>
        <v/>
      </c>
      <c r="BM58" s="15">
        <f>IF(BL58="",0,VLOOKUP(BL58,Pointage[#All],2,FALSE)*BM$53)</f>
        <v>0</v>
      </c>
      <c r="BN58" s="24"/>
      <c r="BO58" s="15" t="str">
        <f t="shared" si="156"/>
        <v/>
      </c>
      <c r="BP58" s="15">
        <f>IF(BO58="",0,VLOOKUP(BO58,Pointage[#All],2,FALSE)*BP$53)</f>
        <v>0</v>
      </c>
      <c r="BQ58" s="24"/>
      <c r="BR58" s="15" t="str">
        <f t="shared" si="157"/>
        <v/>
      </c>
      <c r="BS58" s="15">
        <f>IF(BR58="",0,VLOOKUP(BR58,Pointage[#All],2,FALSE)*BS$53)</f>
        <v>0</v>
      </c>
      <c r="BT58" s="16">
        <f t="shared" ref="BT58:BT62" si="168">IF(BM58="","",BM58+BS58+BP58)</f>
        <v>0</v>
      </c>
      <c r="BU58" s="20"/>
      <c r="BV58" s="15" t="str">
        <f t="shared" si="158"/>
        <v/>
      </c>
      <c r="BW58" s="15">
        <f>IF(BV58="",0,VLOOKUP(BV58,Pointage[#All],2,FALSE)*BW$53)</f>
        <v>0</v>
      </c>
      <c r="BX58" s="24"/>
      <c r="BY58" s="15" t="str">
        <f t="shared" si="159"/>
        <v/>
      </c>
      <c r="BZ58" s="15">
        <f>IF(BY58="",0,VLOOKUP(BY58,Pointage[#All],2,FALSE)*BZ$53)</f>
        <v>0</v>
      </c>
      <c r="CA58" s="24"/>
      <c r="CB58" s="15" t="str">
        <f t="shared" si="160"/>
        <v/>
      </c>
      <c r="CC58" s="15">
        <f>IF(CB58="",0,VLOOKUP(CB58,Pointage[#All],2,FALSE)*CC$53)</f>
        <v>0</v>
      </c>
      <c r="CD58" s="24"/>
      <c r="CE58" s="15" t="str">
        <f t="shared" si="161"/>
        <v/>
      </c>
      <c r="CF58" s="15">
        <f>IF(CE58="",0,VLOOKUP(CE58,Pointage[#All],2,FALSE)*CF$53)</f>
        <v>0</v>
      </c>
      <c r="CG58" s="16">
        <f t="shared" ref="CG58:CG62" si="169">IF(BZ58="","",BZ58+CF58+CC58)*1.25</f>
        <v>0</v>
      </c>
      <c r="CH58" s="17">
        <f t="shared" ref="CH58:CH62" si="170">S58+AF58+AS58+BF58+BS58+CF58*1.25</f>
        <v>0</v>
      </c>
      <c r="CI58" s="25"/>
      <c r="CJ58" s="45">
        <f t="shared" si="135"/>
        <v>0</v>
      </c>
    </row>
    <row r="59" spans="1:88" x14ac:dyDescent="0.3">
      <c r="A59" s="23"/>
      <c r="B59" s="19"/>
      <c r="C59" s="19"/>
      <c r="D59" s="15">
        <f t="shared" si="162"/>
        <v>0</v>
      </c>
      <c r="E59" s="15" t="str">
        <f t="shared" si="136"/>
        <v/>
      </c>
      <c r="F59" s="15" t="str">
        <f t="shared" si="137"/>
        <v/>
      </c>
      <c r="G59" s="15" t="str">
        <f t="shared" si="163"/>
        <v/>
      </c>
      <c r="H59" s="20"/>
      <c r="I59" s="15" t="str">
        <f t="shared" si="138"/>
        <v/>
      </c>
      <c r="J59" s="15">
        <f>IF(I59="",0,VLOOKUP(I59,Pointage[#All],2,FALSE)*J$53)</f>
        <v>0</v>
      </c>
      <c r="K59" s="24"/>
      <c r="L59" s="15" t="str">
        <f t="shared" si="139"/>
        <v/>
      </c>
      <c r="M59" s="15">
        <f>IF(L59="",0,VLOOKUP(L59,Pointage[#All],2,FALSE)*M$53)</f>
        <v>0</v>
      </c>
      <c r="N59" s="24"/>
      <c r="O59" s="15" t="str">
        <f t="shared" si="140"/>
        <v/>
      </c>
      <c r="P59" s="15">
        <f>IF(O59="",0,VLOOKUP(O59,Pointage[#All],2,FALSE)*P$53)</f>
        <v>0</v>
      </c>
      <c r="Q59" s="24"/>
      <c r="R59" s="15" t="str">
        <f t="shared" si="141"/>
        <v/>
      </c>
      <c r="S59" s="15">
        <f>IF(R59="",0,VLOOKUP(R59,Pointage[#All],2,FALSE)*S$53)</f>
        <v>0</v>
      </c>
      <c r="T59" s="16">
        <f t="shared" si="164"/>
        <v>0</v>
      </c>
      <c r="U59" s="20"/>
      <c r="V59" s="15" t="str">
        <f t="shared" si="142"/>
        <v/>
      </c>
      <c r="W59" s="15">
        <f>IF(V59="",0,VLOOKUP(V59,Pointage[#All],2,FALSE)*W$53)</f>
        <v>0</v>
      </c>
      <c r="X59" s="24"/>
      <c r="Y59" s="15" t="str">
        <f t="shared" si="143"/>
        <v/>
      </c>
      <c r="Z59" s="15">
        <f>IF(Y59="",0,VLOOKUP(Y59,Pointage[#All],2,FALSE)*Z$53)</f>
        <v>0</v>
      </c>
      <c r="AA59" s="24"/>
      <c r="AB59" s="15" t="str">
        <f t="shared" si="144"/>
        <v/>
      </c>
      <c r="AC59" s="15">
        <f>IF(AB59="",0,VLOOKUP(AB59,Pointage[#All],2,FALSE)*AC$53)</f>
        <v>0</v>
      </c>
      <c r="AD59" s="24"/>
      <c r="AE59" s="15" t="str">
        <f t="shared" si="145"/>
        <v/>
      </c>
      <c r="AF59" s="15">
        <f>IF(AE59="",0,VLOOKUP(AE59,Pointage[#All],2,FALSE)*AF$53)</f>
        <v>0</v>
      </c>
      <c r="AG59" s="16">
        <f t="shared" si="165"/>
        <v>0</v>
      </c>
      <c r="AH59" s="20"/>
      <c r="AI59" s="15" t="str">
        <f t="shared" si="146"/>
        <v/>
      </c>
      <c r="AJ59" s="15">
        <f>IF(AI59="",0,VLOOKUP(AI59,Pointage[#All],2,FALSE)*AJ$53)</f>
        <v>0</v>
      </c>
      <c r="AK59" s="24"/>
      <c r="AL59" s="15" t="str">
        <f t="shared" si="147"/>
        <v/>
      </c>
      <c r="AM59" s="15">
        <f>IF(AL59="",0,VLOOKUP(AL59,Pointage[#All],2,FALSE)*AM$53)</f>
        <v>0</v>
      </c>
      <c r="AN59" s="24"/>
      <c r="AO59" s="15" t="str">
        <f t="shared" si="148"/>
        <v/>
      </c>
      <c r="AP59" s="15">
        <f>IF(AO59="",0,VLOOKUP(AO59,Pointage[#All],2,FALSE)*AP$53)</f>
        <v>0</v>
      </c>
      <c r="AQ59" s="24"/>
      <c r="AR59" s="15" t="str">
        <f t="shared" si="149"/>
        <v/>
      </c>
      <c r="AS59" s="15">
        <f>IF(AR59="",0,VLOOKUP(AR59,Pointage[#All],2,FALSE)*AS$53)</f>
        <v>0</v>
      </c>
      <c r="AT59" s="16">
        <f t="shared" si="166"/>
        <v>0</v>
      </c>
      <c r="AU59" s="20"/>
      <c r="AV59" s="15" t="str">
        <f t="shared" si="150"/>
        <v/>
      </c>
      <c r="AW59" s="15">
        <f>IF(AV59="",0,VLOOKUP(AV59,Pointage[#All],2,FALSE)*AW$53)</f>
        <v>0</v>
      </c>
      <c r="AX59" s="24"/>
      <c r="AY59" s="15" t="str">
        <f t="shared" si="151"/>
        <v/>
      </c>
      <c r="AZ59" s="15">
        <f>IF(AY59="",0,VLOOKUP(AY59,Pointage[#All],2,FALSE)*AZ$53)</f>
        <v>0</v>
      </c>
      <c r="BA59" s="24"/>
      <c r="BB59" s="15" t="str">
        <f t="shared" si="152"/>
        <v/>
      </c>
      <c r="BC59" s="15">
        <f>IF(BB59="",0,VLOOKUP(BB59,Pointage[#All],2,FALSE)*BC$53)</f>
        <v>0</v>
      </c>
      <c r="BD59" s="24"/>
      <c r="BE59" s="15" t="str">
        <f t="shared" si="153"/>
        <v/>
      </c>
      <c r="BF59" s="15">
        <f>IF(BE59="",0,VLOOKUP(BE59,Pointage[#All],2,FALSE)*BF$53)</f>
        <v>0</v>
      </c>
      <c r="BG59" s="16">
        <f t="shared" si="167"/>
        <v>0</v>
      </c>
      <c r="BH59" s="20"/>
      <c r="BI59" s="15" t="str">
        <f t="shared" si="154"/>
        <v/>
      </c>
      <c r="BJ59" s="15">
        <f>IF(BI59="",0,VLOOKUP(BI59,Pointage[#All],2,FALSE)*BJ$53)</f>
        <v>0</v>
      </c>
      <c r="BK59" s="24"/>
      <c r="BL59" s="15" t="str">
        <f t="shared" si="155"/>
        <v/>
      </c>
      <c r="BM59" s="15">
        <f>IF(BL59="",0,VLOOKUP(BL59,Pointage[#All],2,FALSE)*BM$53)</f>
        <v>0</v>
      </c>
      <c r="BN59" s="24"/>
      <c r="BO59" s="15" t="str">
        <f t="shared" si="156"/>
        <v/>
      </c>
      <c r="BP59" s="15">
        <f>IF(BO59="",0,VLOOKUP(BO59,Pointage[#All],2,FALSE)*BP$53)</f>
        <v>0</v>
      </c>
      <c r="BQ59" s="24"/>
      <c r="BR59" s="15" t="str">
        <f t="shared" si="157"/>
        <v/>
      </c>
      <c r="BS59" s="15">
        <f>IF(BR59="",0,VLOOKUP(BR59,Pointage[#All],2,FALSE)*BS$53)</f>
        <v>0</v>
      </c>
      <c r="BT59" s="16">
        <f t="shared" si="168"/>
        <v>0</v>
      </c>
      <c r="BU59" s="20"/>
      <c r="BV59" s="15" t="str">
        <f t="shared" si="158"/>
        <v/>
      </c>
      <c r="BW59" s="15">
        <f>IF(BV59="",0,VLOOKUP(BV59,Pointage[#All],2,FALSE)*BW$53)</f>
        <v>0</v>
      </c>
      <c r="BX59" s="24"/>
      <c r="BY59" s="15" t="str">
        <f t="shared" si="159"/>
        <v/>
      </c>
      <c r="BZ59" s="15">
        <f>IF(BY59="",0,VLOOKUP(BY59,Pointage[#All],2,FALSE)*BZ$53)</f>
        <v>0</v>
      </c>
      <c r="CA59" s="24"/>
      <c r="CB59" s="15" t="str">
        <f t="shared" si="160"/>
        <v/>
      </c>
      <c r="CC59" s="15">
        <f>IF(CB59="",0,VLOOKUP(CB59,Pointage[#All],2,FALSE)*CC$53)</f>
        <v>0</v>
      </c>
      <c r="CD59" s="24"/>
      <c r="CE59" s="15" t="str">
        <f t="shared" si="161"/>
        <v/>
      </c>
      <c r="CF59" s="15">
        <f>IF(CE59="",0,VLOOKUP(CE59,Pointage[#All],2,FALSE)*CF$53)</f>
        <v>0</v>
      </c>
      <c r="CG59" s="16">
        <f t="shared" si="169"/>
        <v>0</v>
      </c>
      <c r="CH59" s="17">
        <f t="shared" si="170"/>
        <v>0</v>
      </c>
      <c r="CI59" s="25"/>
      <c r="CJ59" s="45">
        <f t="shared" si="135"/>
        <v>0</v>
      </c>
    </row>
    <row r="60" spans="1:88" x14ac:dyDescent="0.3">
      <c r="A60" s="23"/>
      <c r="B60" s="19"/>
      <c r="C60" s="19"/>
      <c r="D60" s="15">
        <f t="shared" si="162"/>
        <v>0</v>
      </c>
      <c r="E60" s="15" t="str">
        <f t="shared" si="136"/>
        <v/>
      </c>
      <c r="F60" s="15" t="str">
        <f t="shared" si="137"/>
        <v/>
      </c>
      <c r="G60" s="15" t="str">
        <f t="shared" si="163"/>
        <v/>
      </c>
      <c r="H60" s="20"/>
      <c r="I60" s="15" t="str">
        <f t="shared" si="138"/>
        <v/>
      </c>
      <c r="J60" s="15">
        <f>IF(I60="",0,VLOOKUP(I60,Pointage[#All],2,FALSE)*J$53)</f>
        <v>0</v>
      </c>
      <c r="K60" s="24"/>
      <c r="L60" s="15" t="str">
        <f t="shared" si="139"/>
        <v/>
      </c>
      <c r="M60" s="15">
        <f>IF(L60="",0,VLOOKUP(L60,Pointage[#All],2,FALSE)*M$53)</f>
        <v>0</v>
      </c>
      <c r="N60" s="24"/>
      <c r="O60" s="15" t="str">
        <f t="shared" si="140"/>
        <v/>
      </c>
      <c r="P60" s="15">
        <f>IF(O60="",0,VLOOKUP(O60,Pointage[#All],2,FALSE)*P$53)</f>
        <v>0</v>
      </c>
      <c r="Q60" s="24"/>
      <c r="R60" s="15" t="str">
        <f t="shared" si="141"/>
        <v/>
      </c>
      <c r="S60" s="15">
        <f>IF(R60="",0,VLOOKUP(R60,Pointage[#All],2,FALSE)*S$53)</f>
        <v>0</v>
      </c>
      <c r="T60" s="16">
        <f t="shared" si="164"/>
        <v>0</v>
      </c>
      <c r="U60" s="20"/>
      <c r="V60" s="15" t="str">
        <f t="shared" si="142"/>
        <v/>
      </c>
      <c r="W60" s="15">
        <f>IF(V60="",0,VLOOKUP(V60,Pointage[#All],2,FALSE)*W$53)</f>
        <v>0</v>
      </c>
      <c r="X60" s="24"/>
      <c r="Y60" s="15" t="str">
        <f t="shared" si="143"/>
        <v/>
      </c>
      <c r="Z60" s="15">
        <f>IF(Y60="",0,VLOOKUP(Y60,Pointage[#All],2,FALSE)*Z$53)</f>
        <v>0</v>
      </c>
      <c r="AA60" s="24"/>
      <c r="AB60" s="15" t="str">
        <f t="shared" si="144"/>
        <v/>
      </c>
      <c r="AC60" s="15">
        <f>IF(AB60="",0,VLOOKUP(AB60,Pointage[#All],2,FALSE)*AC$53)</f>
        <v>0</v>
      </c>
      <c r="AD60" s="24"/>
      <c r="AE60" s="15" t="str">
        <f t="shared" si="145"/>
        <v/>
      </c>
      <c r="AF60" s="15">
        <f>IF(AE60="",0,VLOOKUP(AE60,Pointage[#All],2,FALSE)*AF$53)</f>
        <v>0</v>
      </c>
      <c r="AG60" s="16">
        <f t="shared" si="165"/>
        <v>0</v>
      </c>
      <c r="AH60" s="20"/>
      <c r="AI60" s="15" t="str">
        <f t="shared" si="146"/>
        <v/>
      </c>
      <c r="AJ60" s="15">
        <f>IF(AI60="",0,VLOOKUP(AI60,Pointage[#All],2,FALSE)*AJ$53)</f>
        <v>0</v>
      </c>
      <c r="AK60" s="24"/>
      <c r="AL60" s="15" t="str">
        <f t="shared" si="147"/>
        <v/>
      </c>
      <c r="AM60" s="15">
        <f>IF(AL60="",0,VLOOKUP(AL60,Pointage[#All],2,FALSE)*AM$53)</f>
        <v>0</v>
      </c>
      <c r="AN60" s="24"/>
      <c r="AO60" s="15" t="str">
        <f t="shared" si="148"/>
        <v/>
      </c>
      <c r="AP60" s="15">
        <f>IF(AO60="",0,VLOOKUP(AO60,Pointage[#All],2,FALSE)*AP$53)</f>
        <v>0</v>
      </c>
      <c r="AQ60" s="24"/>
      <c r="AR60" s="15" t="str">
        <f t="shared" si="149"/>
        <v/>
      </c>
      <c r="AS60" s="15">
        <f>IF(AR60="",0,VLOOKUP(AR60,Pointage[#All],2,FALSE)*AS$53)</f>
        <v>0</v>
      </c>
      <c r="AT60" s="16">
        <f t="shared" si="166"/>
        <v>0</v>
      </c>
      <c r="AU60" s="20"/>
      <c r="AV60" s="15" t="str">
        <f t="shared" si="150"/>
        <v/>
      </c>
      <c r="AW60" s="15">
        <f>IF(AV60="",0,VLOOKUP(AV60,Pointage[#All],2,FALSE)*AW$53)</f>
        <v>0</v>
      </c>
      <c r="AX60" s="24"/>
      <c r="AY60" s="15" t="str">
        <f t="shared" si="151"/>
        <v/>
      </c>
      <c r="AZ60" s="15">
        <f>IF(AY60="",0,VLOOKUP(AY60,Pointage[#All],2,FALSE)*AZ$53)</f>
        <v>0</v>
      </c>
      <c r="BA60" s="24"/>
      <c r="BB60" s="15" t="str">
        <f t="shared" si="152"/>
        <v/>
      </c>
      <c r="BC60" s="15">
        <f>IF(BB60="",0,VLOOKUP(BB60,Pointage[#All],2,FALSE)*BC$53)</f>
        <v>0</v>
      </c>
      <c r="BD60" s="24"/>
      <c r="BE60" s="15" t="str">
        <f t="shared" si="153"/>
        <v/>
      </c>
      <c r="BF60" s="15">
        <f>IF(BE60="",0,VLOOKUP(BE60,Pointage[#All],2,FALSE)*BF$53)</f>
        <v>0</v>
      </c>
      <c r="BG60" s="16">
        <f t="shared" si="167"/>
        <v>0</v>
      </c>
      <c r="BH60" s="20"/>
      <c r="BI60" s="15" t="str">
        <f t="shared" si="154"/>
        <v/>
      </c>
      <c r="BJ60" s="15">
        <f>IF(BI60="",0,VLOOKUP(BI60,Pointage[#All],2,FALSE)*BJ$53)</f>
        <v>0</v>
      </c>
      <c r="BK60" s="24"/>
      <c r="BL60" s="15" t="str">
        <f t="shared" si="155"/>
        <v/>
      </c>
      <c r="BM60" s="15">
        <f>IF(BL60="",0,VLOOKUP(BL60,Pointage[#All],2,FALSE)*BM$53)</f>
        <v>0</v>
      </c>
      <c r="BN60" s="24"/>
      <c r="BO60" s="15" t="str">
        <f t="shared" si="156"/>
        <v/>
      </c>
      <c r="BP60" s="15">
        <f>IF(BO60="",0,VLOOKUP(BO60,Pointage[#All],2,FALSE)*BP$53)</f>
        <v>0</v>
      </c>
      <c r="BQ60" s="24"/>
      <c r="BR60" s="15" t="str">
        <f t="shared" si="157"/>
        <v/>
      </c>
      <c r="BS60" s="15">
        <f>IF(BR60="",0,VLOOKUP(BR60,Pointage[#All],2,FALSE)*BS$53)</f>
        <v>0</v>
      </c>
      <c r="BT60" s="16">
        <f t="shared" si="168"/>
        <v>0</v>
      </c>
      <c r="BU60" s="20"/>
      <c r="BV60" s="15" t="str">
        <f t="shared" si="158"/>
        <v/>
      </c>
      <c r="BW60" s="15">
        <f>IF(BV60="",0,VLOOKUP(BV60,Pointage[#All],2,FALSE)*BW$53)</f>
        <v>0</v>
      </c>
      <c r="BX60" s="24"/>
      <c r="BY60" s="15" t="str">
        <f t="shared" si="159"/>
        <v/>
      </c>
      <c r="BZ60" s="15">
        <f>IF(BY60="",0,VLOOKUP(BY60,Pointage[#All],2,FALSE)*BZ$53)</f>
        <v>0</v>
      </c>
      <c r="CA60" s="24"/>
      <c r="CB60" s="15" t="str">
        <f t="shared" si="160"/>
        <v/>
      </c>
      <c r="CC60" s="15">
        <f>IF(CB60="",0,VLOOKUP(CB60,Pointage[#All],2,FALSE)*CC$53)</f>
        <v>0</v>
      </c>
      <c r="CD60" s="24"/>
      <c r="CE60" s="15" t="str">
        <f t="shared" si="161"/>
        <v/>
      </c>
      <c r="CF60" s="15">
        <f>IF(CE60="",0,VLOOKUP(CE60,Pointage[#All],2,FALSE)*CF$53)</f>
        <v>0</v>
      </c>
      <c r="CG60" s="16">
        <f t="shared" si="169"/>
        <v>0</v>
      </c>
      <c r="CH60" s="17">
        <f t="shared" si="170"/>
        <v>0</v>
      </c>
      <c r="CI60" s="25"/>
      <c r="CJ60" s="45">
        <f t="shared" si="135"/>
        <v>0</v>
      </c>
    </row>
    <row r="61" spans="1:88" x14ac:dyDescent="0.3">
      <c r="A61" s="23"/>
      <c r="B61" s="19"/>
      <c r="C61" s="19"/>
      <c r="D61" s="15">
        <f t="shared" si="162"/>
        <v>0</v>
      </c>
      <c r="E61" s="15" t="str">
        <f t="shared" si="136"/>
        <v/>
      </c>
      <c r="F61" s="15" t="str">
        <f t="shared" si="137"/>
        <v/>
      </c>
      <c r="G61" s="15" t="str">
        <f t="shared" si="163"/>
        <v/>
      </c>
      <c r="H61" s="20"/>
      <c r="I61" s="15" t="str">
        <f t="shared" si="138"/>
        <v/>
      </c>
      <c r="J61" s="15">
        <f>IF(I61="",0,VLOOKUP(I61,Pointage[#All],2,FALSE)*J$53)</f>
        <v>0</v>
      </c>
      <c r="K61" s="24"/>
      <c r="L61" s="15" t="str">
        <f t="shared" si="139"/>
        <v/>
      </c>
      <c r="M61" s="15">
        <f>IF(L61="",0,VLOOKUP(L61,Pointage[#All],2,FALSE)*M$53)</f>
        <v>0</v>
      </c>
      <c r="N61" s="24"/>
      <c r="O61" s="15" t="str">
        <f t="shared" si="140"/>
        <v/>
      </c>
      <c r="P61" s="15">
        <f>IF(O61="",0,VLOOKUP(O61,Pointage[#All],2,FALSE)*P$53)</f>
        <v>0</v>
      </c>
      <c r="Q61" s="24"/>
      <c r="R61" s="15" t="str">
        <f t="shared" si="141"/>
        <v/>
      </c>
      <c r="S61" s="15">
        <f>IF(R61="",0,VLOOKUP(R61,Pointage[#All],2,FALSE)*S$53)</f>
        <v>0</v>
      </c>
      <c r="T61" s="16">
        <f t="shared" si="164"/>
        <v>0</v>
      </c>
      <c r="U61" s="20"/>
      <c r="V61" s="15" t="str">
        <f t="shared" si="142"/>
        <v/>
      </c>
      <c r="W61" s="15">
        <f>IF(V61="",0,VLOOKUP(V61,Pointage[#All],2,FALSE)*W$53)</f>
        <v>0</v>
      </c>
      <c r="X61" s="24"/>
      <c r="Y61" s="15" t="str">
        <f t="shared" si="143"/>
        <v/>
      </c>
      <c r="Z61" s="15">
        <f>IF(Y61="",0,VLOOKUP(Y61,Pointage[#All],2,FALSE)*Z$53)</f>
        <v>0</v>
      </c>
      <c r="AA61" s="24"/>
      <c r="AB61" s="15" t="str">
        <f t="shared" si="144"/>
        <v/>
      </c>
      <c r="AC61" s="15">
        <f>IF(AB61="",0,VLOOKUP(AB61,Pointage[#All],2,FALSE)*AC$53)</f>
        <v>0</v>
      </c>
      <c r="AD61" s="24"/>
      <c r="AE61" s="15" t="str">
        <f t="shared" si="145"/>
        <v/>
      </c>
      <c r="AF61" s="15">
        <f>IF(AE61="",0,VLOOKUP(AE61,Pointage[#All],2,FALSE)*AF$53)</f>
        <v>0</v>
      </c>
      <c r="AG61" s="16">
        <f t="shared" si="165"/>
        <v>0</v>
      </c>
      <c r="AH61" s="20"/>
      <c r="AI61" s="15" t="str">
        <f t="shared" si="146"/>
        <v/>
      </c>
      <c r="AJ61" s="15">
        <f>IF(AI61="",0,VLOOKUP(AI61,Pointage[#All],2,FALSE)*AJ$53)</f>
        <v>0</v>
      </c>
      <c r="AK61" s="24"/>
      <c r="AL61" s="15" t="str">
        <f t="shared" si="147"/>
        <v/>
      </c>
      <c r="AM61" s="15">
        <f>IF(AL61="",0,VLOOKUP(AL61,Pointage[#All],2,FALSE)*AM$53)</f>
        <v>0</v>
      </c>
      <c r="AN61" s="24"/>
      <c r="AO61" s="15" t="str">
        <f t="shared" si="148"/>
        <v/>
      </c>
      <c r="AP61" s="15">
        <f>IF(AO61="",0,VLOOKUP(AO61,Pointage[#All],2,FALSE)*AP$53)</f>
        <v>0</v>
      </c>
      <c r="AQ61" s="24"/>
      <c r="AR61" s="15" t="str">
        <f t="shared" si="149"/>
        <v/>
      </c>
      <c r="AS61" s="15">
        <f>IF(AR61="",0,VLOOKUP(AR61,Pointage[#All],2,FALSE)*AS$53)</f>
        <v>0</v>
      </c>
      <c r="AT61" s="16">
        <f t="shared" si="166"/>
        <v>0</v>
      </c>
      <c r="AU61" s="20"/>
      <c r="AV61" s="15" t="str">
        <f t="shared" si="150"/>
        <v/>
      </c>
      <c r="AW61" s="15">
        <f>IF(AV61="",0,VLOOKUP(AV61,Pointage[#All],2,FALSE)*AW$53)</f>
        <v>0</v>
      </c>
      <c r="AX61" s="24"/>
      <c r="AY61" s="15" t="str">
        <f t="shared" si="151"/>
        <v/>
      </c>
      <c r="AZ61" s="15">
        <f>IF(AY61="",0,VLOOKUP(AY61,Pointage[#All],2,FALSE)*AZ$53)</f>
        <v>0</v>
      </c>
      <c r="BA61" s="24"/>
      <c r="BB61" s="15" t="str">
        <f t="shared" si="152"/>
        <v/>
      </c>
      <c r="BC61" s="15">
        <f>IF(BB61="",0,VLOOKUP(BB61,Pointage[#All],2,FALSE)*BC$53)</f>
        <v>0</v>
      </c>
      <c r="BD61" s="24"/>
      <c r="BE61" s="15" t="str">
        <f t="shared" si="153"/>
        <v/>
      </c>
      <c r="BF61" s="15">
        <f>IF(BE61="",0,VLOOKUP(BE61,Pointage[#All],2,FALSE)*BF$53)</f>
        <v>0</v>
      </c>
      <c r="BG61" s="16">
        <f t="shared" si="167"/>
        <v>0</v>
      </c>
      <c r="BH61" s="20"/>
      <c r="BI61" s="15" t="str">
        <f t="shared" si="154"/>
        <v/>
      </c>
      <c r="BJ61" s="15">
        <f>IF(BI61="",0,VLOOKUP(BI61,Pointage[#All],2,FALSE)*BJ$53)</f>
        <v>0</v>
      </c>
      <c r="BK61" s="24"/>
      <c r="BL61" s="15" t="str">
        <f t="shared" si="155"/>
        <v/>
      </c>
      <c r="BM61" s="15">
        <f>IF(BL61="",0,VLOOKUP(BL61,Pointage[#All],2,FALSE)*BM$53)</f>
        <v>0</v>
      </c>
      <c r="BN61" s="24"/>
      <c r="BO61" s="15" t="str">
        <f t="shared" si="156"/>
        <v/>
      </c>
      <c r="BP61" s="15">
        <f>IF(BO61="",0,VLOOKUP(BO61,Pointage[#All],2,FALSE)*BP$53)</f>
        <v>0</v>
      </c>
      <c r="BQ61" s="24"/>
      <c r="BR61" s="15" t="str">
        <f t="shared" si="157"/>
        <v/>
      </c>
      <c r="BS61" s="15">
        <f>IF(BR61="",0,VLOOKUP(BR61,Pointage[#All],2,FALSE)*BS$53)</f>
        <v>0</v>
      </c>
      <c r="BT61" s="16">
        <f t="shared" si="168"/>
        <v>0</v>
      </c>
      <c r="BU61" s="20"/>
      <c r="BV61" s="15" t="str">
        <f t="shared" si="158"/>
        <v/>
      </c>
      <c r="BW61" s="15">
        <f>IF(BV61="",0,VLOOKUP(BV61,Pointage[#All],2,FALSE)*BW$53)</f>
        <v>0</v>
      </c>
      <c r="BX61" s="24"/>
      <c r="BY61" s="15" t="str">
        <f t="shared" si="159"/>
        <v/>
      </c>
      <c r="BZ61" s="15">
        <f>IF(BY61="",0,VLOOKUP(BY61,Pointage[#All],2,FALSE)*BZ$53)</f>
        <v>0</v>
      </c>
      <c r="CA61" s="24"/>
      <c r="CB61" s="15" t="str">
        <f t="shared" si="160"/>
        <v/>
      </c>
      <c r="CC61" s="15">
        <f>IF(CB61="",0,VLOOKUP(CB61,Pointage[#All],2,FALSE)*CC$53)</f>
        <v>0</v>
      </c>
      <c r="CD61" s="24"/>
      <c r="CE61" s="15" t="str">
        <f t="shared" si="161"/>
        <v/>
      </c>
      <c r="CF61" s="15">
        <f>IF(CE61="",0,VLOOKUP(CE61,Pointage[#All],2,FALSE)*CF$53)</f>
        <v>0</v>
      </c>
      <c r="CG61" s="16">
        <f t="shared" si="169"/>
        <v>0</v>
      </c>
      <c r="CH61" s="17">
        <f t="shared" si="170"/>
        <v>0</v>
      </c>
      <c r="CI61" s="25"/>
      <c r="CJ61" s="45">
        <f t="shared" si="135"/>
        <v>0</v>
      </c>
    </row>
    <row r="62" spans="1:88" x14ac:dyDescent="0.3">
      <c r="A62" s="23"/>
      <c r="B62" s="19"/>
      <c r="C62" s="19"/>
      <c r="D62" s="15">
        <f t="shared" si="162"/>
        <v>0</v>
      </c>
      <c r="E62" s="15" t="str">
        <f t="shared" si="136"/>
        <v/>
      </c>
      <c r="F62" s="15" t="str">
        <f t="shared" si="137"/>
        <v/>
      </c>
      <c r="G62" s="15" t="str">
        <f t="shared" si="163"/>
        <v/>
      </c>
      <c r="H62" s="20"/>
      <c r="I62" s="15" t="str">
        <f t="shared" si="138"/>
        <v/>
      </c>
      <c r="J62" s="15">
        <f>IF(I62="",0,VLOOKUP(I62,Pointage[#All],2,FALSE)*J$53)</f>
        <v>0</v>
      </c>
      <c r="K62" s="24"/>
      <c r="L62" s="15" t="str">
        <f t="shared" si="139"/>
        <v/>
      </c>
      <c r="M62" s="15">
        <f>IF(L62="",0,VLOOKUP(L62,Pointage[#All],2,FALSE)*M$53)</f>
        <v>0</v>
      </c>
      <c r="N62" s="24"/>
      <c r="O62" s="15" t="str">
        <f t="shared" si="140"/>
        <v/>
      </c>
      <c r="P62" s="15">
        <f>IF(O62="",0,VLOOKUP(O62,Pointage[#All],2,FALSE)*P$53)</f>
        <v>0</v>
      </c>
      <c r="Q62" s="24"/>
      <c r="R62" s="15" t="str">
        <f t="shared" si="141"/>
        <v/>
      </c>
      <c r="S62" s="15">
        <f>IF(R62="",0,VLOOKUP(R62,Pointage[#All],2,FALSE)*S$53)</f>
        <v>0</v>
      </c>
      <c r="T62" s="16">
        <f t="shared" si="164"/>
        <v>0</v>
      </c>
      <c r="U62" s="20"/>
      <c r="V62" s="15" t="str">
        <f t="shared" si="142"/>
        <v/>
      </c>
      <c r="W62" s="15">
        <f>IF(V62="",0,VLOOKUP(V62,Pointage[#All],2,FALSE)*W$53)</f>
        <v>0</v>
      </c>
      <c r="X62" s="24"/>
      <c r="Y62" s="15" t="str">
        <f t="shared" si="143"/>
        <v/>
      </c>
      <c r="Z62" s="15">
        <f>IF(Y62="",0,VLOOKUP(Y62,Pointage[#All],2,FALSE)*Z$53)</f>
        <v>0</v>
      </c>
      <c r="AA62" s="24"/>
      <c r="AB62" s="15" t="str">
        <f t="shared" si="144"/>
        <v/>
      </c>
      <c r="AC62" s="15">
        <f>IF(AB62="",0,VLOOKUP(AB62,Pointage[#All],2,FALSE)*AC$53)</f>
        <v>0</v>
      </c>
      <c r="AD62" s="24"/>
      <c r="AE62" s="15" t="str">
        <f t="shared" si="145"/>
        <v/>
      </c>
      <c r="AF62" s="15">
        <f>IF(AE62="",0,VLOOKUP(AE62,Pointage[#All],2,FALSE)*AF$53)</f>
        <v>0</v>
      </c>
      <c r="AG62" s="16">
        <f t="shared" si="165"/>
        <v>0</v>
      </c>
      <c r="AH62" s="20"/>
      <c r="AI62" s="15" t="str">
        <f t="shared" si="146"/>
        <v/>
      </c>
      <c r="AJ62" s="15">
        <f>IF(AI62="",0,VLOOKUP(AI62,Pointage[#All],2,FALSE)*AJ$53)</f>
        <v>0</v>
      </c>
      <c r="AK62" s="24"/>
      <c r="AL62" s="15" t="str">
        <f t="shared" si="147"/>
        <v/>
      </c>
      <c r="AM62" s="15">
        <f>IF(AL62="",0,VLOOKUP(AL62,Pointage[#All],2,FALSE)*AM$53)</f>
        <v>0</v>
      </c>
      <c r="AN62" s="24"/>
      <c r="AO62" s="15" t="str">
        <f t="shared" si="148"/>
        <v/>
      </c>
      <c r="AP62" s="15">
        <f>IF(AO62="",0,VLOOKUP(AO62,Pointage[#All],2,FALSE)*AP$53)</f>
        <v>0</v>
      </c>
      <c r="AQ62" s="24"/>
      <c r="AR62" s="15" t="str">
        <f t="shared" si="149"/>
        <v/>
      </c>
      <c r="AS62" s="15">
        <f>IF(AR62="",0,VLOOKUP(AR62,Pointage[#All],2,FALSE)*AS$53)</f>
        <v>0</v>
      </c>
      <c r="AT62" s="16">
        <f t="shared" si="166"/>
        <v>0</v>
      </c>
      <c r="AU62" s="20"/>
      <c r="AV62" s="15" t="str">
        <f t="shared" si="150"/>
        <v/>
      </c>
      <c r="AW62" s="15">
        <f>IF(AV62="",0,VLOOKUP(AV62,Pointage[#All],2,FALSE)*AW$53)</f>
        <v>0</v>
      </c>
      <c r="AX62" s="24"/>
      <c r="AY62" s="15" t="str">
        <f t="shared" si="151"/>
        <v/>
      </c>
      <c r="AZ62" s="15">
        <f>IF(AY62="",0,VLOOKUP(AY62,Pointage[#All],2,FALSE)*AZ$53)</f>
        <v>0</v>
      </c>
      <c r="BA62" s="24"/>
      <c r="BB62" s="15" t="str">
        <f t="shared" si="152"/>
        <v/>
      </c>
      <c r="BC62" s="15">
        <f>IF(BB62="",0,VLOOKUP(BB62,Pointage[#All],2,FALSE)*BC$53)</f>
        <v>0</v>
      </c>
      <c r="BD62" s="24"/>
      <c r="BE62" s="15" t="str">
        <f t="shared" si="153"/>
        <v/>
      </c>
      <c r="BF62" s="15">
        <f>IF(BE62="",0,VLOOKUP(BE62,Pointage[#All],2,FALSE)*BF$53)</f>
        <v>0</v>
      </c>
      <c r="BG62" s="16">
        <f t="shared" si="167"/>
        <v>0</v>
      </c>
      <c r="BH62" s="20"/>
      <c r="BI62" s="15" t="str">
        <f t="shared" si="154"/>
        <v/>
      </c>
      <c r="BJ62" s="15">
        <f>IF(BI62="",0,VLOOKUP(BI62,Pointage[#All],2,FALSE)*BJ$53)</f>
        <v>0</v>
      </c>
      <c r="BK62" s="24"/>
      <c r="BL62" s="15" t="str">
        <f t="shared" si="155"/>
        <v/>
      </c>
      <c r="BM62" s="15">
        <f>IF(BL62="",0,VLOOKUP(BL62,Pointage[#All],2,FALSE)*BM$53)</f>
        <v>0</v>
      </c>
      <c r="BN62" s="24"/>
      <c r="BO62" s="15" t="str">
        <f t="shared" si="156"/>
        <v/>
      </c>
      <c r="BP62" s="15">
        <f>IF(BO62="",0,VLOOKUP(BO62,Pointage[#All],2,FALSE)*BP$53)</f>
        <v>0</v>
      </c>
      <c r="BQ62" s="24"/>
      <c r="BR62" s="15" t="str">
        <f t="shared" si="157"/>
        <v/>
      </c>
      <c r="BS62" s="15">
        <f>IF(BR62="",0,VLOOKUP(BR62,Pointage[#All],2,FALSE)*BS$53)</f>
        <v>0</v>
      </c>
      <c r="BT62" s="16">
        <f t="shared" si="168"/>
        <v>0</v>
      </c>
      <c r="BU62" s="20"/>
      <c r="BV62" s="15" t="str">
        <f t="shared" si="158"/>
        <v/>
      </c>
      <c r="BW62" s="15">
        <f>IF(BV62="",0,VLOOKUP(BV62,Pointage[#All],2,FALSE)*BW$53)</f>
        <v>0</v>
      </c>
      <c r="BX62" s="24"/>
      <c r="BY62" s="15" t="str">
        <f t="shared" si="159"/>
        <v/>
      </c>
      <c r="BZ62" s="15">
        <f>IF(BY62="",0,VLOOKUP(BY62,Pointage[#All],2,FALSE)*BZ$53)</f>
        <v>0</v>
      </c>
      <c r="CA62" s="24"/>
      <c r="CB62" s="15" t="str">
        <f t="shared" si="160"/>
        <v/>
      </c>
      <c r="CC62" s="15">
        <f>IF(CB62="",0,VLOOKUP(CB62,Pointage[#All],2,FALSE)*CC$53)</f>
        <v>0</v>
      </c>
      <c r="CD62" s="24"/>
      <c r="CE62" s="15" t="str">
        <f t="shared" si="161"/>
        <v/>
      </c>
      <c r="CF62" s="15">
        <f>IF(CE62="",0,VLOOKUP(CE62,Pointage[#All],2,FALSE)*CF$53)</f>
        <v>0</v>
      </c>
      <c r="CG62" s="16">
        <f t="shared" si="169"/>
        <v>0</v>
      </c>
      <c r="CH62" s="17">
        <f t="shared" si="170"/>
        <v>0</v>
      </c>
      <c r="CI62" s="25"/>
      <c r="CJ62" s="45">
        <f t="shared" si="135"/>
        <v>0</v>
      </c>
    </row>
    <row r="63" spans="1:88" x14ac:dyDescent="0.3">
      <c r="A63" s="82" t="s">
        <v>27</v>
      </c>
      <c r="B63" s="83"/>
      <c r="C63" s="83"/>
      <c r="D63" s="83"/>
      <c r="E63" s="83"/>
      <c r="F63" s="83"/>
      <c r="G63" s="84"/>
      <c r="H63" s="28" t="s">
        <v>8</v>
      </c>
      <c r="I63" s="13" t="s">
        <v>12</v>
      </c>
      <c r="J63" s="31">
        <v>4</v>
      </c>
      <c r="K63" s="25" t="s">
        <v>14</v>
      </c>
      <c r="L63" s="13" t="s">
        <v>12</v>
      </c>
      <c r="M63" s="31">
        <v>3</v>
      </c>
      <c r="N63" s="42" t="s">
        <v>17</v>
      </c>
      <c r="O63" s="13" t="s">
        <v>12</v>
      </c>
      <c r="P63" s="31">
        <v>2</v>
      </c>
      <c r="Q63" s="25" t="s">
        <v>15</v>
      </c>
      <c r="R63" s="13" t="s">
        <v>12</v>
      </c>
      <c r="S63" s="31">
        <v>3</v>
      </c>
      <c r="T63" s="72" t="s">
        <v>1</v>
      </c>
      <c r="U63" s="28" t="s">
        <v>8</v>
      </c>
      <c r="V63" s="13" t="s">
        <v>12</v>
      </c>
      <c r="W63" s="30">
        <v>3</v>
      </c>
      <c r="X63" s="25" t="s">
        <v>14</v>
      </c>
      <c r="Y63" s="13" t="s">
        <v>12</v>
      </c>
      <c r="Z63" s="30">
        <v>3</v>
      </c>
      <c r="AA63" s="42" t="s">
        <v>17</v>
      </c>
      <c r="AB63" s="13" t="s">
        <v>12</v>
      </c>
      <c r="AC63" s="30"/>
      <c r="AD63" s="25" t="s">
        <v>15</v>
      </c>
      <c r="AE63" s="13" t="s">
        <v>12</v>
      </c>
      <c r="AF63" s="30">
        <v>3</v>
      </c>
      <c r="AG63" s="72" t="s">
        <v>1</v>
      </c>
      <c r="AH63" s="28" t="s">
        <v>8</v>
      </c>
      <c r="AI63" s="13" t="s">
        <v>12</v>
      </c>
      <c r="AJ63" s="31">
        <v>3</v>
      </c>
      <c r="AK63" s="25" t="s">
        <v>14</v>
      </c>
      <c r="AL63" s="13" t="s">
        <v>12</v>
      </c>
      <c r="AM63" s="31">
        <v>3</v>
      </c>
      <c r="AN63" s="42" t="s">
        <v>17</v>
      </c>
      <c r="AO63" s="13" t="s">
        <v>12</v>
      </c>
      <c r="AP63" s="31">
        <v>1</v>
      </c>
      <c r="AQ63" s="25" t="s">
        <v>15</v>
      </c>
      <c r="AR63" s="13" t="s">
        <v>12</v>
      </c>
      <c r="AS63" s="31">
        <v>2</v>
      </c>
      <c r="AT63" s="72" t="s">
        <v>1</v>
      </c>
      <c r="AU63" s="28" t="s">
        <v>8</v>
      </c>
      <c r="AV63" s="13" t="s">
        <v>12</v>
      </c>
      <c r="AW63" s="30">
        <v>3</v>
      </c>
      <c r="AX63" s="25" t="s">
        <v>14</v>
      </c>
      <c r="AY63" s="13" t="s">
        <v>12</v>
      </c>
      <c r="AZ63" s="30">
        <v>4</v>
      </c>
      <c r="BA63" s="42" t="s">
        <v>17</v>
      </c>
      <c r="BB63" s="13" t="s">
        <v>12</v>
      </c>
      <c r="BC63" s="30">
        <v>5</v>
      </c>
      <c r="BD63" s="25" t="s">
        <v>15</v>
      </c>
      <c r="BE63" s="13" t="s">
        <v>12</v>
      </c>
      <c r="BF63" s="30">
        <v>4</v>
      </c>
      <c r="BG63" s="72" t="s">
        <v>1</v>
      </c>
      <c r="BH63" s="28" t="s">
        <v>8</v>
      </c>
      <c r="BI63" s="13" t="s">
        <v>12</v>
      </c>
      <c r="BJ63" s="31"/>
      <c r="BK63" s="25" t="s">
        <v>14</v>
      </c>
      <c r="BL63" s="13" t="s">
        <v>12</v>
      </c>
      <c r="BM63" s="31"/>
      <c r="BN63" s="42" t="s">
        <v>17</v>
      </c>
      <c r="BO63" s="13" t="s">
        <v>12</v>
      </c>
      <c r="BP63" s="31"/>
      <c r="BQ63" s="25" t="s">
        <v>15</v>
      </c>
      <c r="BR63" s="13" t="s">
        <v>12</v>
      </c>
      <c r="BS63" s="31">
        <v>1</v>
      </c>
      <c r="BT63" s="72" t="s">
        <v>1</v>
      </c>
      <c r="BU63" s="28" t="s">
        <v>8</v>
      </c>
      <c r="BV63" s="13" t="s">
        <v>12</v>
      </c>
      <c r="BW63" s="30"/>
      <c r="BX63" s="25" t="s">
        <v>14</v>
      </c>
      <c r="BY63" s="13" t="s">
        <v>12</v>
      </c>
      <c r="BZ63" s="30">
        <v>4</v>
      </c>
      <c r="CA63" s="42" t="s">
        <v>17</v>
      </c>
      <c r="CB63" s="13" t="s">
        <v>12</v>
      </c>
      <c r="CC63" s="30">
        <v>4</v>
      </c>
      <c r="CD63" s="25" t="s">
        <v>15</v>
      </c>
      <c r="CE63" s="13" t="s">
        <v>12</v>
      </c>
      <c r="CF63" s="30">
        <v>3</v>
      </c>
      <c r="CG63" s="72" t="s">
        <v>1</v>
      </c>
      <c r="CH63" s="72" t="s">
        <v>1</v>
      </c>
      <c r="CI63" s="38"/>
      <c r="CJ63" s="45">
        <f t="shared" si="135"/>
        <v>11</v>
      </c>
    </row>
    <row r="64" spans="1:88" x14ac:dyDescent="0.3">
      <c r="A64" s="79"/>
      <c r="B64" s="80"/>
      <c r="C64" s="80"/>
      <c r="D64" s="80"/>
      <c r="E64" s="80"/>
      <c r="F64" s="80"/>
      <c r="G64" s="81"/>
      <c r="H64" s="28" t="s">
        <v>9</v>
      </c>
      <c r="I64" s="1" t="s">
        <v>10</v>
      </c>
      <c r="J64" s="1" t="s">
        <v>11</v>
      </c>
      <c r="K64" s="25" t="s">
        <v>9</v>
      </c>
      <c r="L64" s="1" t="s">
        <v>10</v>
      </c>
      <c r="M64" s="1" t="s">
        <v>11</v>
      </c>
      <c r="N64" s="25" t="s">
        <v>9</v>
      </c>
      <c r="O64" s="1" t="s">
        <v>10</v>
      </c>
      <c r="P64" s="1" t="s">
        <v>11</v>
      </c>
      <c r="Q64" s="25" t="s">
        <v>9</v>
      </c>
      <c r="R64" s="1" t="s">
        <v>10</v>
      </c>
      <c r="S64" s="1" t="s">
        <v>11</v>
      </c>
      <c r="T64" s="72"/>
      <c r="U64" s="28" t="s">
        <v>9</v>
      </c>
      <c r="V64" s="1" t="s">
        <v>10</v>
      </c>
      <c r="W64" s="1" t="s">
        <v>11</v>
      </c>
      <c r="X64" s="25" t="s">
        <v>9</v>
      </c>
      <c r="Y64" s="1" t="s">
        <v>10</v>
      </c>
      <c r="Z64" s="1" t="s">
        <v>11</v>
      </c>
      <c r="AA64" s="25" t="s">
        <v>9</v>
      </c>
      <c r="AB64" s="1" t="s">
        <v>10</v>
      </c>
      <c r="AC64" s="1" t="s">
        <v>11</v>
      </c>
      <c r="AD64" s="25" t="s">
        <v>9</v>
      </c>
      <c r="AE64" s="1" t="s">
        <v>10</v>
      </c>
      <c r="AF64" s="1" t="s">
        <v>11</v>
      </c>
      <c r="AG64" s="72"/>
      <c r="AH64" s="28" t="s">
        <v>9</v>
      </c>
      <c r="AI64" s="1" t="s">
        <v>10</v>
      </c>
      <c r="AJ64" s="1" t="s">
        <v>11</v>
      </c>
      <c r="AK64" s="25" t="s">
        <v>9</v>
      </c>
      <c r="AL64" s="1" t="s">
        <v>10</v>
      </c>
      <c r="AM64" s="1" t="s">
        <v>11</v>
      </c>
      <c r="AN64" s="25" t="s">
        <v>9</v>
      </c>
      <c r="AO64" s="1" t="s">
        <v>10</v>
      </c>
      <c r="AP64" s="1" t="s">
        <v>11</v>
      </c>
      <c r="AQ64" s="25" t="s">
        <v>9</v>
      </c>
      <c r="AR64" s="1" t="s">
        <v>10</v>
      </c>
      <c r="AS64" s="1" t="s">
        <v>11</v>
      </c>
      <c r="AT64" s="72"/>
      <c r="AU64" s="28" t="s">
        <v>9</v>
      </c>
      <c r="AV64" s="1" t="s">
        <v>10</v>
      </c>
      <c r="AW64" s="1" t="s">
        <v>11</v>
      </c>
      <c r="AX64" s="25" t="s">
        <v>9</v>
      </c>
      <c r="AY64" s="1" t="s">
        <v>10</v>
      </c>
      <c r="AZ64" s="1" t="s">
        <v>11</v>
      </c>
      <c r="BA64" s="25" t="s">
        <v>9</v>
      </c>
      <c r="BB64" s="1" t="s">
        <v>10</v>
      </c>
      <c r="BC64" s="1" t="s">
        <v>11</v>
      </c>
      <c r="BD64" s="25" t="s">
        <v>9</v>
      </c>
      <c r="BE64" s="1" t="s">
        <v>10</v>
      </c>
      <c r="BF64" s="1" t="s">
        <v>11</v>
      </c>
      <c r="BG64" s="72"/>
      <c r="BH64" s="28" t="s">
        <v>9</v>
      </c>
      <c r="BI64" s="1" t="s">
        <v>10</v>
      </c>
      <c r="BJ64" s="1" t="s">
        <v>11</v>
      </c>
      <c r="BK64" s="25" t="s">
        <v>9</v>
      </c>
      <c r="BL64" s="1" t="s">
        <v>10</v>
      </c>
      <c r="BM64" s="1" t="s">
        <v>11</v>
      </c>
      <c r="BN64" s="25" t="s">
        <v>9</v>
      </c>
      <c r="BO64" s="1" t="s">
        <v>10</v>
      </c>
      <c r="BP64" s="1" t="s">
        <v>11</v>
      </c>
      <c r="BQ64" s="25" t="s">
        <v>9</v>
      </c>
      <c r="BR64" s="1" t="s">
        <v>10</v>
      </c>
      <c r="BS64" s="1" t="s">
        <v>11</v>
      </c>
      <c r="BT64" s="72"/>
      <c r="BU64" s="28" t="s">
        <v>9</v>
      </c>
      <c r="BV64" s="1" t="s">
        <v>10</v>
      </c>
      <c r="BW64" s="1" t="s">
        <v>11</v>
      </c>
      <c r="BX64" s="25" t="s">
        <v>9</v>
      </c>
      <c r="BY64" s="1" t="s">
        <v>10</v>
      </c>
      <c r="BZ64" s="1" t="s">
        <v>11</v>
      </c>
      <c r="CA64" s="25" t="s">
        <v>9</v>
      </c>
      <c r="CB64" s="1" t="s">
        <v>10</v>
      </c>
      <c r="CC64" s="1" t="s">
        <v>11</v>
      </c>
      <c r="CD64" s="25" t="s">
        <v>9</v>
      </c>
      <c r="CE64" s="1" t="s">
        <v>10</v>
      </c>
      <c r="CF64" s="1" t="s">
        <v>11</v>
      </c>
      <c r="CG64" s="72"/>
      <c r="CH64" s="72"/>
      <c r="CI64" s="38"/>
      <c r="CJ64" s="45"/>
    </row>
    <row r="65" spans="1:88" x14ac:dyDescent="0.3">
      <c r="A65" s="20">
        <v>1463</v>
      </c>
      <c r="B65" s="19" t="s">
        <v>124</v>
      </c>
      <c r="C65" s="19" t="s">
        <v>128</v>
      </c>
      <c r="D65" s="15">
        <f t="shared" ref="D65:D74" si="171">T65+AG65++AT65+BG65+BT65+CG65</f>
        <v>241.5</v>
      </c>
      <c r="E65" s="15">
        <f t="shared" ref="E65:E74" si="172">IF(D65=0,"",RANK(D65,D$65:D$74,0))</f>
        <v>1</v>
      </c>
      <c r="F65" s="15">
        <f t="shared" ref="F65:F74" si="173">IF(CH65=0,"",RANK(CH65,CH$65:CH$74,0))</f>
        <v>1</v>
      </c>
      <c r="G65" s="15" t="str">
        <f t="shared" ref="G65:G74" si="174">IF(E65=1,"Or",IF(E65=2,"Argent",IF(E65=3,"Bronze","")))</f>
        <v>Or</v>
      </c>
      <c r="H65" s="20">
        <v>61.286000000000001</v>
      </c>
      <c r="I65" s="15">
        <f t="shared" ref="I65:I74" si="175">IF(H65=0,"",IF(COUNTIF(H$65:H$74,"&gt;0")&gt;1,RANK(H65,H$65:H$74,0),IF(H65&gt;=63,1,IF(AND(H65&gt;=60,H65&lt;=62.9),2,3))))</f>
        <v>4</v>
      </c>
      <c r="J65" s="15">
        <f>IF(I65="",0,VLOOKUP(I65,Pointage[#All],2,FALSE)*J$63)</f>
        <v>12</v>
      </c>
      <c r="K65" s="24">
        <v>63.332999999999998</v>
      </c>
      <c r="L65" s="15">
        <f t="shared" ref="L65:L74" si="176">IF(K65=0,"",IF(COUNTIF(K$65:K$74,"&gt;0")&gt;1,RANK(K65,K$65:K$74,0),IF(K65&gt;=63,1,IF(AND(K65&gt;=60,K65&lt;=62.9),2,3))))</f>
        <v>1</v>
      </c>
      <c r="M65" s="15">
        <f>IF(L65="",0,VLOOKUP(L65,Pointage[#All],2,FALSE)*M$63)</f>
        <v>18</v>
      </c>
      <c r="N65" s="24"/>
      <c r="O65" s="15" t="str">
        <f t="shared" ref="O65:O74" si="177">IF(N65=0,"",IF(COUNTIF(N$65:N$74,"&gt;0")&gt;1,RANK(N65,N$65:N$74,0),IF(N65&gt;=63,1,IF(AND(N65&gt;=60,N65&lt;=62.9),2,3))))</f>
        <v/>
      </c>
      <c r="P65" s="15">
        <f>IF(O65="",0,VLOOKUP(O65,Pointage[#All],2,FALSE)*P$63)</f>
        <v>0</v>
      </c>
      <c r="Q65" s="24">
        <v>61.579000000000001</v>
      </c>
      <c r="R65" s="15">
        <f t="shared" ref="R65:R74" si="178">IF(Q65=0,"",IF(COUNTIF(Q$65:Q$74,"&gt;0")&gt;1,RANK(Q65,Q$65:Q$74,0),IF(Q65&gt;=60,1,IF(AND(Q65&gt;=57,Q65&lt;=59.9),2,3))))</f>
        <v>2</v>
      </c>
      <c r="S65" s="15">
        <f>IF(R65="",0,VLOOKUP(R65,Pointage[#All],2,FALSE)*S$63)</f>
        <v>15</v>
      </c>
      <c r="T65" s="16">
        <f t="shared" ref="T65:T74" si="179">IF(J65="","",J65+M65+S65)</f>
        <v>45</v>
      </c>
      <c r="U65" s="20">
        <v>62.570999999999998</v>
      </c>
      <c r="V65" s="15">
        <f t="shared" ref="V65:V74" si="180">IF(U65=0,"",IF(COUNTIF(U$65:U$74,"&gt;0")&gt;1,RANK(U65,U$65:U$74,0),IF(U65&gt;=63,1,IF(AND(U65&gt;=60,U65&lt;=62.9),2,3))))</f>
        <v>2</v>
      </c>
      <c r="W65" s="15">
        <f>IF(V65="",0,VLOOKUP(V65,Pointage[#All],2,FALSE)*W$63)</f>
        <v>15</v>
      </c>
      <c r="X65" s="24">
        <v>56.537999999999997</v>
      </c>
      <c r="Y65" s="15">
        <f t="shared" ref="Y65:Y74" si="181">IF(X65=0,"",IF(COUNTIF(X$65:X$74,"&gt;0")&gt;1,RANK(X65,X$65:X$74,0),IF(X65&gt;=63,1,IF(AND(X65&gt;=60,X65&lt;=62.9),2,3))))</f>
        <v>3</v>
      </c>
      <c r="Z65" s="15">
        <f>IF(Y65="",0,VLOOKUP(Y65,Pointage[#All],2,FALSE)*Z$63)</f>
        <v>12</v>
      </c>
      <c r="AA65" s="24"/>
      <c r="AB65" s="15" t="str">
        <f t="shared" ref="AB65:AB74" si="182">IF(AA65=0,"",IF(COUNTIF(AA$65:AA$74,"&gt;0")&gt;1,RANK(AA65,AA$65:AA$74,0),IF(AA65&gt;=63,1,IF(AND(AA65&gt;=60,AA65&lt;=62.9),2,3))))</f>
        <v/>
      </c>
      <c r="AC65" s="15">
        <f>IF(AB65="",0,VLOOKUP(AB65,Pointage[#All],2,FALSE)*AC$63)</f>
        <v>0</v>
      </c>
      <c r="AD65" s="24">
        <v>52.895000000000003</v>
      </c>
      <c r="AE65" s="15">
        <f t="shared" ref="AE65:AE74" si="183">IF(AD65=0,"",IF(COUNTIF(AD$65:AD$74,"&gt;0")&gt;1,RANK(AD65,AD$65:AD$74,0),IF(AD65&gt;=60,1,IF(AND(AD65&gt;=57,AD65&lt;=59.9),2,3))))</f>
        <v>2</v>
      </c>
      <c r="AF65" s="15">
        <f>IF(AE65="",0,VLOOKUP(AE65,Pointage[#All],2,FALSE)*AF$63)</f>
        <v>15</v>
      </c>
      <c r="AG65" s="16">
        <f t="shared" ref="AG65:AG74" si="184">IF(W65="","",W65+Z65+AF65)</f>
        <v>42</v>
      </c>
      <c r="AH65" s="20">
        <v>64.286000000000001</v>
      </c>
      <c r="AI65" s="15">
        <f t="shared" ref="AI65:AI74" si="185">IF(AH65=0,"",IF(COUNTIF(AH$65:AH$74,"&gt;0")&gt;1,RANK(AH65,AH$65:AH$74,0),IF(AH65&gt;=63,1,IF(AND(AH65&gt;=60,AH65&lt;=62.9),2,3))))</f>
        <v>1</v>
      </c>
      <c r="AJ65" s="15">
        <f>IF(AI65="",0,VLOOKUP(AI65,Pointage[#All],2,FALSE)*AJ$63)</f>
        <v>18</v>
      </c>
      <c r="AK65" s="24">
        <v>58.59</v>
      </c>
      <c r="AL65" s="15">
        <f t="shared" ref="AL65:AL74" si="186">IF(AK65=0,"",IF(COUNTIF(AK$65:AK$74,"&gt;0")&gt;1,RANK(AK65,AK$65:AK$74,0),IF(AK65&gt;=63,1,IF(AND(AK65&gt;=60,AK65&lt;=62.9),2,3))))</f>
        <v>2</v>
      </c>
      <c r="AM65" s="15">
        <f>IF(AL65="",0,VLOOKUP(AL65,Pointage[#All],2,FALSE)*AM$63)</f>
        <v>15</v>
      </c>
      <c r="AN65" s="24"/>
      <c r="AO65" s="15" t="str">
        <f t="shared" ref="AO65:AO74" si="187">IF(AN65=0,"",IF(COUNTIF(AN$65:AN$74,"&gt;0")&gt;1,RANK(AN65,AN$65:AN$74,0),IF(AN65&gt;=63,1,IF(AND(AN65&gt;=60,AN65&lt;=62.9),2,3))))</f>
        <v/>
      </c>
      <c r="AP65" s="15">
        <f>IF(AO65="",0,VLOOKUP(AO65,Pointage[#All],2,FALSE)*AP$63)</f>
        <v>0</v>
      </c>
      <c r="AQ65" s="24">
        <v>62.08</v>
      </c>
      <c r="AR65" s="15">
        <f t="shared" ref="AR65:AR74" si="188">IF(AQ65=0,"",IF(COUNTIF(AQ$65:AQ$74,"&gt;0")&gt;1,RANK(AQ65,AQ$65:AQ$74,0),IF(AQ65&gt;=60,1,IF(AND(AQ65&gt;=57,AQ65&lt;=59.9),2,3))))</f>
        <v>1</v>
      </c>
      <c r="AS65" s="15">
        <f>IF(AR65="",0,VLOOKUP(AR65,Pointage[#All],2,FALSE)*AS$63)</f>
        <v>12</v>
      </c>
      <c r="AT65" s="16">
        <f t="shared" ref="AT65:AT74" si="189">IF(AM65="","",AM65+AS65+AP65)</f>
        <v>27</v>
      </c>
      <c r="AU65" s="20"/>
      <c r="AV65" s="15" t="str">
        <f t="shared" ref="AV65:AV74" si="190">IF(AU65=0,"",IF(COUNTIF(AU$65:AU$74,"&gt;0")&gt;1,RANK(AU65,AU$65:AU$74,0),IF(AU65&gt;=63,1,IF(AND(AU65&gt;=60,AU65&lt;=62.9),2,3))))</f>
        <v/>
      </c>
      <c r="AW65" s="15">
        <f>IF(AV65="",0,VLOOKUP(AV65,Pointage[#All],2,FALSE)*AW$63)</f>
        <v>0</v>
      </c>
      <c r="AX65" s="24">
        <v>60.768999999999998</v>
      </c>
      <c r="AY65" s="15">
        <f t="shared" ref="AY65:AY74" si="191">IF(AX65=0,"",IF(COUNTIF(AX$65:AX$74,"&gt;0")&gt;1,RANK(AX65,AX$65:AX$74,0),IF(AX65&gt;=63,1,IF(AND(AX65&gt;=60,AX65&lt;=62.9),2,3))))</f>
        <v>2</v>
      </c>
      <c r="AZ65" s="15">
        <f>IF(AY65="",0,VLOOKUP(AY65,Pointage[#All],2,FALSE)*AZ$63)</f>
        <v>20</v>
      </c>
      <c r="BA65" s="24">
        <v>60.238</v>
      </c>
      <c r="BB65" s="15">
        <f t="shared" ref="BB65:BB74" si="192">IF(BA65=0,"",IF(COUNTIF(BA$65:BA$74,"&gt;0")&gt;1,RANK(BA65,BA$65:BA$74,0),IF(BA65&gt;=63,1,IF(AND(BA65&gt;=60,BA65&lt;=62.9),2,3))))</f>
        <v>5</v>
      </c>
      <c r="BC65" s="15">
        <f>IF(BB65="",0,VLOOKUP(BB65,Pointage[#All],2,FALSE)*BC$63)</f>
        <v>10</v>
      </c>
      <c r="BD65" s="24">
        <v>64.867999999999995</v>
      </c>
      <c r="BE65" s="15">
        <f t="shared" ref="BE65:BE74" si="193">IF(BD65=0,"",IF(COUNTIF(BD$65:BD$74,"&gt;0")&gt;1,RANK(BD65,BD$65:BD$74,0),IF(BD65&gt;=63,1,IF(AND(BD65&gt;=60,BD65&lt;=62.9),2,3))))</f>
        <v>2</v>
      </c>
      <c r="BF65" s="15">
        <f>IF(BE65="",0,VLOOKUP(BE65,Pointage[#All],2,FALSE)*BF$63)</f>
        <v>20</v>
      </c>
      <c r="BG65" s="16">
        <f t="shared" ref="BG65:BG74" si="194">IF(AW65="","",AZ65+BF65+BC65)</f>
        <v>50</v>
      </c>
      <c r="BH65" s="20"/>
      <c r="BI65" s="15" t="str">
        <f t="shared" ref="BI65:BI74" si="195">IF(BH65=0,"",IF(COUNTIF(BH$65:BH$74,"&gt;0")&gt;1,RANK(BH65,BH$65:BH$74,0),IF(BH65&gt;=63,1,IF(AND(BH65&gt;=60,BH65&lt;=62.9),2,3))))</f>
        <v/>
      </c>
      <c r="BJ65" s="15">
        <f>IF(BI65="",0,VLOOKUP(BI65,Pointage[#All],2,FALSE)*BJ$63)</f>
        <v>0</v>
      </c>
      <c r="BK65" s="24"/>
      <c r="BL65" s="15" t="str">
        <f t="shared" ref="BL65:BL74" si="196">IF(BK65=0,"",IF(COUNTIF(BK$65:BK$74,"&gt;0")&gt;1,RANK(BK65,BK$65:BK$74,0),IF(BK65&gt;=63,1,IF(AND(BK65&gt;=60,BK65&lt;=62.9),2,3))))</f>
        <v/>
      </c>
      <c r="BM65" s="15">
        <f>IF(BL65="",0,VLOOKUP(BL65,Pointage[#All],2,FALSE)*BM$63)</f>
        <v>0</v>
      </c>
      <c r="BN65" s="24"/>
      <c r="BO65" s="15" t="str">
        <f t="shared" ref="BO65:BO74" si="197">IF(BN65=0,"",IF(COUNTIF(BN$65:BN$74,"&gt;0")&gt;1,RANK(BN65,BN$65:BN$74,0),IF(BN65&gt;=63,1,IF(AND(BN65&gt;=60,BN65&lt;=62.9),2,3))))</f>
        <v/>
      </c>
      <c r="BP65" s="15">
        <f>IF(BO65="",0,VLOOKUP(BO65,Pointage[#All],2,FALSE)*BP$63)</f>
        <v>0</v>
      </c>
      <c r="BQ65" s="24"/>
      <c r="BR65" s="15" t="str">
        <f t="shared" ref="BR65:BR74" si="198">IF(BQ65=0,"",IF(COUNTIF(BQ$65:BQ$74,"&gt;0")&gt;1,RANK(BQ65,BQ$65:BQ$74,0),IF(BQ65&gt;=60,1,IF(AND(BQ65&gt;=57,BQ65&lt;=59.9),2,3))))</f>
        <v/>
      </c>
      <c r="BS65" s="15">
        <f>IF(BR65="",0,VLOOKUP(BR65,Pointage[#All],2,FALSE)*BS$63)</f>
        <v>0</v>
      </c>
      <c r="BT65" s="16">
        <f t="shared" ref="BT65:BT74" si="199">IF(BM65="","",BM65+BS65+BP65)</f>
        <v>0</v>
      </c>
      <c r="BU65" s="20"/>
      <c r="BV65" s="15" t="str">
        <f t="shared" ref="BV65:BV74" si="200">IF(BU65=0,"",IF(COUNTIF(BU$65:BU$74,"&gt;0")&gt;1,RANK(BU65,BU$65:BU$74,0),IF(BU65&gt;=63,1,IF(AND(BU65&gt;=60,BU65&lt;=62.9),2,3))))</f>
        <v/>
      </c>
      <c r="BW65" s="15">
        <f>IF(BV65="",0,VLOOKUP(BV65,Pointage[#All],2,FALSE)*BW$63)</f>
        <v>0</v>
      </c>
      <c r="BX65" s="24">
        <v>63.845999999999997</v>
      </c>
      <c r="BY65" s="15">
        <f t="shared" ref="BY65:BY74" si="201">IF(BX65=0,"",IF(COUNTIF(BX$65:BX$74,"&gt;0")&gt;1,RANK(BX65,BX$65:BX$74,0),IF(BX65&gt;=63,1,IF(AND(BX65&gt;=60,BX65&lt;=62.9),2,3))))</f>
        <v>2</v>
      </c>
      <c r="BZ65" s="15">
        <f>IF(BY65="",0,VLOOKUP(BY65,Pointage[#All],2,FALSE)*BZ$63)</f>
        <v>20</v>
      </c>
      <c r="CA65" s="24">
        <v>64.881</v>
      </c>
      <c r="CB65" s="15">
        <f t="shared" ref="CB65:CB74" si="202">IF(CA65=0,"",IF(COUNTIF(CA$65:CA$74,"&gt;0")&gt;1,RANK(CA65,CA$65:CA$74,0),IF(CA65&gt;=63,1,IF(AND(CA65&gt;=60,CA65&lt;=62.9),2,3))))</f>
        <v>1</v>
      </c>
      <c r="CC65" s="15">
        <f>IF(CB65="",0,VLOOKUP(CB65,Pointage[#All],2,FALSE)*CC$63)</f>
        <v>24</v>
      </c>
      <c r="CD65" s="24">
        <v>67.658000000000001</v>
      </c>
      <c r="CE65" s="15">
        <f t="shared" ref="CE65:CE74" si="203">IF(CD65=0,"",IF(COUNTIF(CD$65:CD$74,"&gt;0")&gt;1,RANK(CD65,CD$65:CD$74,0),IF(CD65&gt;=60,1,IF(AND(CD65&gt;=57,CD65&lt;=59.9),2,3))))</f>
        <v>1</v>
      </c>
      <c r="CF65" s="15">
        <f>IF(CE65="",0,VLOOKUP(CE65,Pointage[#All],2,FALSE)*CF$63)</f>
        <v>18</v>
      </c>
      <c r="CG65" s="16">
        <f t="shared" ref="CG65:CG74" si="204">IF(BZ65="","",BZ65+CF65+CC65)*1.25</f>
        <v>77.5</v>
      </c>
      <c r="CH65" s="17">
        <f t="shared" ref="CH65:CH74" si="205">S65+AF65+AS65+BF65+BS65+CF65*1.25</f>
        <v>84.5</v>
      </c>
      <c r="CI65" s="46" t="s">
        <v>219</v>
      </c>
      <c r="CJ65" s="45">
        <f t="shared" ref="CJ65:CJ74" si="206">BW65+BZ65+CC65+CF65</f>
        <v>62</v>
      </c>
    </row>
    <row r="66" spans="1:88" x14ac:dyDescent="0.3">
      <c r="A66" s="20">
        <v>154</v>
      </c>
      <c r="B66" s="19" t="s">
        <v>126</v>
      </c>
      <c r="C66" s="19" t="s">
        <v>130</v>
      </c>
      <c r="D66" s="15">
        <f t="shared" si="171"/>
        <v>223.75</v>
      </c>
      <c r="E66" s="15">
        <f t="shared" si="172"/>
        <v>2</v>
      </c>
      <c r="F66" s="15">
        <f t="shared" si="173"/>
        <v>2</v>
      </c>
      <c r="G66" s="15" t="str">
        <f t="shared" si="174"/>
        <v>Argent</v>
      </c>
      <c r="H66" s="20">
        <v>62.286000000000001</v>
      </c>
      <c r="I66" s="15">
        <f t="shared" si="175"/>
        <v>3</v>
      </c>
      <c r="J66" s="15">
        <f>IF(I66="",0,VLOOKUP(I66,Pointage[#All],2,FALSE)*J$63)</f>
        <v>16</v>
      </c>
      <c r="K66" s="24">
        <v>61.537999999999997</v>
      </c>
      <c r="L66" s="15">
        <f t="shared" si="176"/>
        <v>2</v>
      </c>
      <c r="M66" s="15">
        <f>IF(L66="",0,VLOOKUP(L66,Pointage[#All],2,FALSE)*M$63)</f>
        <v>15</v>
      </c>
      <c r="N66" s="24"/>
      <c r="O66" s="15" t="str">
        <f t="shared" si="177"/>
        <v/>
      </c>
      <c r="P66" s="15">
        <f>IF(O66="",0,VLOOKUP(O66,Pointage[#All],2,FALSE)*P$63)</f>
        <v>0</v>
      </c>
      <c r="Q66" s="24">
        <v>63.591999999999999</v>
      </c>
      <c r="R66" s="15">
        <f t="shared" si="178"/>
        <v>1</v>
      </c>
      <c r="S66" s="15">
        <f>IF(R66="",0,VLOOKUP(R66,Pointage[#All],2,FALSE)*S$63)</f>
        <v>18</v>
      </c>
      <c r="T66" s="16">
        <f t="shared" si="179"/>
        <v>49</v>
      </c>
      <c r="U66" s="20">
        <v>64.143000000000001</v>
      </c>
      <c r="V66" s="15">
        <f t="shared" si="180"/>
        <v>1</v>
      </c>
      <c r="W66" s="15">
        <f>IF(V66="",0,VLOOKUP(V66,Pointage[#All],2,FALSE)*W$63)</f>
        <v>18</v>
      </c>
      <c r="X66" s="24">
        <v>62.820999999999998</v>
      </c>
      <c r="Y66" s="15">
        <f t="shared" si="181"/>
        <v>1</v>
      </c>
      <c r="Z66" s="15">
        <f>IF(Y66="",0,VLOOKUP(Y66,Pointage[#All],2,FALSE)*Z$63)</f>
        <v>18</v>
      </c>
      <c r="AA66" s="24"/>
      <c r="AB66" s="15" t="str">
        <f t="shared" si="182"/>
        <v/>
      </c>
      <c r="AC66" s="15">
        <f>IF(AB66="",0,VLOOKUP(AB66,Pointage[#All],2,FALSE)*AC$63)</f>
        <v>0</v>
      </c>
      <c r="AD66" s="24">
        <v>61.710999999999999</v>
      </c>
      <c r="AE66" s="15">
        <f t="shared" si="183"/>
        <v>1</v>
      </c>
      <c r="AF66" s="15">
        <f>IF(AE66="",0,VLOOKUP(AE66,Pointage[#All],2,FALSE)*AF$63)</f>
        <v>18</v>
      </c>
      <c r="AG66" s="16">
        <f t="shared" si="184"/>
        <v>54</v>
      </c>
      <c r="AH66" s="20"/>
      <c r="AI66" s="15" t="str">
        <f t="shared" si="185"/>
        <v/>
      </c>
      <c r="AJ66" s="15">
        <f>IF(AI66="",0,VLOOKUP(AI66,Pointage[#All],2,FALSE)*AJ$63)</f>
        <v>0</v>
      </c>
      <c r="AK66" s="24"/>
      <c r="AL66" s="15" t="str">
        <f t="shared" si="186"/>
        <v/>
      </c>
      <c r="AM66" s="15">
        <f>IF(AL66="",0,VLOOKUP(AL66,Pointage[#All],2,FALSE)*AM$63)</f>
        <v>0</v>
      </c>
      <c r="AN66" s="24"/>
      <c r="AO66" s="15" t="str">
        <f t="shared" si="187"/>
        <v/>
      </c>
      <c r="AP66" s="15">
        <f>IF(AO66="",0,VLOOKUP(AO66,Pointage[#All],2,FALSE)*AP$63)</f>
        <v>0</v>
      </c>
      <c r="AQ66" s="24"/>
      <c r="AR66" s="15" t="str">
        <f t="shared" si="188"/>
        <v/>
      </c>
      <c r="AS66" s="15">
        <f>IF(AR66="",0,VLOOKUP(AR66,Pointage[#All],2,FALSE)*AS$63)</f>
        <v>0</v>
      </c>
      <c r="AT66" s="16">
        <f t="shared" si="189"/>
        <v>0</v>
      </c>
      <c r="AU66" s="20"/>
      <c r="AV66" s="15" t="str">
        <f t="shared" si="190"/>
        <v/>
      </c>
      <c r="AW66" s="15">
        <f>IF(AV66="",0,VLOOKUP(AV66,Pointage[#All],2,FALSE)*AW$63)</f>
        <v>0</v>
      </c>
      <c r="AX66" s="24">
        <v>60.640999999999998</v>
      </c>
      <c r="AY66" s="15">
        <f t="shared" si="191"/>
        <v>3</v>
      </c>
      <c r="AZ66" s="15">
        <f>IF(AY66="",0,VLOOKUP(AY66,Pointage[#All],2,FALSE)*AZ$63)</f>
        <v>16</v>
      </c>
      <c r="BA66" s="24">
        <v>61.429000000000002</v>
      </c>
      <c r="BB66" s="15">
        <f t="shared" si="192"/>
        <v>4</v>
      </c>
      <c r="BC66" s="15">
        <f>IF(BB66="",0,VLOOKUP(BB66,Pointage[#All],2,FALSE)*BC$63)</f>
        <v>15</v>
      </c>
      <c r="BD66" s="24">
        <v>59.868000000000002</v>
      </c>
      <c r="BE66" s="15">
        <f t="shared" si="193"/>
        <v>3</v>
      </c>
      <c r="BF66" s="15">
        <f>IF(BE66="",0,VLOOKUP(BE66,Pointage[#All],2,FALSE)*BF$63)</f>
        <v>16</v>
      </c>
      <c r="BG66" s="16">
        <f t="shared" si="194"/>
        <v>47</v>
      </c>
      <c r="BH66" s="20"/>
      <c r="BI66" s="15" t="str">
        <f t="shared" si="195"/>
        <v/>
      </c>
      <c r="BJ66" s="15">
        <f>IF(BI66="",0,VLOOKUP(BI66,Pointage[#All],2,FALSE)*BJ$63)</f>
        <v>0</v>
      </c>
      <c r="BK66" s="24"/>
      <c r="BL66" s="15" t="str">
        <f t="shared" si="196"/>
        <v/>
      </c>
      <c r="BM66" s="15">
        <f>IF(BL66="",0,VLOOKUP(BL66,Pointage[#All],2,FALSE)*BM$63)</f>
        <v>0</v>
      </c>
      <c r="BN66" s="24"/>
      <c r="BO66" s="15" t="str">
        <f t="shared" si="197"/>
        <v/>
      </c>
      <c r="BP66" s="15">
        <f>IF(BO66="",0,VLOOKUP(BO66,Pointage[#All],2,FALSE)*BP$63)</f>
        <v>0</v>
      </c>
      <c r="BQ66" s="24"/>
      <c r="BR66" s="15" t="str">
        <f t="shared" si="198"/>
        <v/>
      </c>
      <c r="BS66" s="15">
        <f>IF(BR66="",0,VLOOKUP(BR66,Pointage[#All],2,FALSE)*BS$63)</f>
        <v>0</v>
      </c>
      <c r="BT66" s="16">
        <f t="shared" si="199"/>
        <v>0</v>
      </c>
      <c r="BU66" s="20"/>
      <c r="BV66" s="15" t="str">
        <f t="shared" si="200"/>
        <v/>
      </c>
      <c r="BW66" s="15">
        <f>IF(BV66="",0,VLOOKUP(BV66,Pointage[#All],2,FALSE)*BW$63)</f>
        <v>0</v>
      </c>
      <c r="BX66" s="24">
        <v>63.973999999999997</v>
      </c>
      <c r="BY66" s="15">
        <f t="shared" si="201"/>
        <v>1</v>
      </c>
      <c r="BZ66" s="15">
        <f>IF(BY66="",0,VLOOKUP(BY66,Pointage[#All],2,FALSE)*BZ$63)</f>
        <v>24</v>
      </c>
      <c r="CA66" s="24">
        <v>61.905000000000001</v>
      </c>
      <c r="CB66" s="15">
        <f t="shared" si="202"/>
        <v>2</v>
      </c>
      <c r="CC66" s="15">
        <f>IF(CB66="",0,VLOOKUP(CB66,Pointage[#All],2,FALSE)*CC$63)</f>
        <v>20</v>
      </c>
      <c r="CD66" s="24">
        <v>67.013000000000005</v>
      </c>
      <c r="CE66" s="15">
        <f t="shared" si="203"/>
        <v>2</v>
      </c>
      <c r="CF66" s="15">
        <f>IF(CE66="",0,VLOOKUP(CE66,Pointage[#All],2,FALSE)*CF$63)</f>
        <v>15</v>
      </c>
      <c r="CG66" s="16">
        <f t="shared" si="204"/>
        <v>73.75</v>
      </c>
      <c r="CH66" s="17">
        <f t="shared" si="205"/>
        <v>70.75</v>
      </c>
      <c r="CI66" s="44" t="s">
        <v>220</v>
      </c>
      <c r="CJ66" s="45">
        <f t="shared" si="206"/>
        <v>59</v>
      </c>
    </row>
    <row r="67" spans="1:88" x14ac:dyDescent="0.3">
      <c r="A67" s="20"/>
      <c r="B67" s="19" t="s">
        <v>125</v>
      </c>
      <c r="C67" s="19" t="s">
        <v>129</v>
      </c>
      <c r="D67" s="15">
        <f t="shared" si="171"/>
        <v>135</v>
      </c>
      <c r="E67" s="15">
        <f t="shared" si="172"/>
        <v>3</v>
      </c>
      <c r="F67" s="15">
        <f t="shared" si="173"/>
        <v>3</v>
      </c>
      <c r="G67" s="15" t="str">
        <f t="shared" si="174"/>
        <v>Bronze</v>
      </c>
      <c r="H67" s="20">
        <v>62.429000000000002</v>
      </c>
      <c r="I67" s="15">
        <f t="shared" si="175"/>
        <v>2</v>
      </c>
      <c r="J67" s="15">
        <f>IF(I67="",0,VLOOKUP(I67,Pointage[#All],2,FALSE)*J$63)</f>
        <v>20</v>
      </c>
      <c r="K67" s="24">
        <v>60.768999999999998</v>
      </c>
      <c r="L67" s="15">
        <f t="shared" si="176"/>
        <v>3</v>
      </c>
      <c r="M67" s="15">
        <f>IF(L67="",0,VLOOKUP(L67,Pointage[#All],2,FALSE)*M$63)</f>
        <v>12</v>
      </c>
      <c r="N67" s="24"/>
      <c r="O67" s="15" t="str">
        <f t="shared" si="177"/>
        <v/>
      </c>
      <c r="P67" s="15">
        <f>IF(O67="",0,VLOOKUP(O67,Pointage[#All],2,FALSE)*P$63)</f>
        <v>0</v>
      </c>
      <c r="Q67" s="24">
        <v>61.197000000000003</v>
      </c>
      <c r="R67" s="15">
        <f t="shared" si="178"/>
        <v>3</v>
      </c>
      <c r="S67" s="15">
        <f>IF(R67="",0,VLOOKUP(R67,Pointage[#All],2,FALSE)*S$63)</f>
        <v>12</v>
      </c>
      <c r="T67" s="16">
        <f t="shared" si="179"/>
        <v>44</v>
      </c>
      <c r="U67" s="20">
        <v>52</v>
      </c>
      <c r="V67" s="15">
        <f t="shared" si="180"/>
        <v>3</v>
      </c>
      <c r="W67" s="15">
        <f>IF(V67="",0,VLOOKUP(V67,Pointage[#All],2,FALSE)*W$63)</f>
        <v>12</v>
      </c>
      <c r="X67" s="24">
        <v>58.615000000000002</v>
      </c>
      <c r="Y67" s="15">
        <f t="shared" si="181"/>
        <v>2</v>
      </c>
      <c r="Z67" s="15">
        <f>IF(Y67="",0,VLOOKUP(Y67,Pointage[#All],2,FALSE)*Z$63)</f>
        <v>15</v>
      </c>
      <c r="AA67" s="24"/>
      <c r="AB67" s="15" t="str">
        <f t="shared" si="182"/>
        <v/>
      </c>
      <c r="AC67" s="15">
        <f>IF(AB67="",0,VLOOKUP(AB67,Pointage[#All],2,FALSE)*AC$63)</f>
        <v>0</v>
      </c>
      <c r="AD67" s="24">
        <v>46.183999999999997</v>
      </c>
      <c r="AE67" s="15">
        <f t="shared" si="183"/>
        <v>3</v>
      </c>
      <c r="AF67" s="15">
        <f>IF(AE67="",0,VLOOKUP(AE67,Pointage[#All],2,FALSE)*AF$63)</f>
        <v>12</v>
      </c>
      <c r="AG67" s="16">
        <f t="shared" si="184"/>
        <v>39</v>
      </c>
      <c r="AH67" s="20">
        <v>64.14</v>
      </c>
      <c r="AI67" s="15">
        <f t="shared" si="185"/>
        <v>3</v>
      </c>
      <c r="AJ67" s="15">
        <f>IF(AI67="",0,VLOOKUP(AI67,Pointage[#All],2,FALSE)*AJ$63)</f>
        <v>12</v>
      </c>
      <c r="AK67" s="24">
        <v>64.61</v>
      </c>
      <c r="AL67" s="15">
        <f t="shared" si="186"/>
        <v>1</v>
      </c>
      <c r="AM67" s="15">
        <f>IF(AL67="",0,VLOOKUP(AL67,Pointage[#All],2,FALSE)*AM$63)</f>
        <v>18</v>
      </c>
      <c r="AN67" s="24"/>
      <c r="AO67" s="15" t="str">
        <f t="shared" si="187"/>
        <v/>
      </c>
      <c r="AP67" s="15">
        <f>IF(AO67="",0,VLOOKUP(AO67,Pointage[#All],2,FALSE)*AP$63)</f>
        <v>0</v>
      </c>
      <c r="AQ67" s="24">
        <v>58.47</v>
      </c>
      <c r="AR67" s="15">
        <f t="shared" si="188"/>
        <v>2</v>
      </c>
      <c r="AS67" s="15">
        <f>IF(AR67="",0,VLOOKUP(AR67,Pointage[#All],2,FALSE)*AS$63)</f>
        <v>10</v>
      </c>
      <c r="AT67" s="16">
        <f t="shared" si="189"/>
        <v>28</v>
      </c>
      <c r="AU67" s="20">
        <v>62.713999999999999</v>
      </c>
      <c r="AV67" s="15">
        <f t="shared" si="190"/>
        <v>3</v>
      </c>
      <c r="AW67" s="15">
        <f>IF(AV67="",0,VLOOKUP(AV67,Pointage[#All],2,FALSE)*AW$63)</f>
        <v>12</v>
      </c>
      <c r="AX67" s="24">
        <v>56.923000000000002</v>
      </c>
      <c r="AY67" s="15">
        <f t="shared" si="191"/>
        <v>4</v>
      </c>
      <c r="AZ67" s="15">
        <f>IF(AY67="",0,VLOOKUP(AY67,Pointage[#All],2,FALSE)*AZ$63)</f>
        <v>12</v>
      </c>
      <c r="BA67" s="24"/>
      <c r="BB67" s="15" t="str">
        <f t="shared" si="192"/>
        <v/>
      </c>
      <c r="BC67" s="15">
        <f>IF(BB67="",0,VLOOKUP(BB67,Pointage[#All],2,FALSE)*BC$63)</f>
        <v>0</v>
      </c>
      <c r="BD67" s="24">
        <v>57.5</v>
      </c>
      <c r="BE67" s="15">
        <f t="shared" si="193"/>
        <v>4</v>
      </c>
      <c r="BF67" s="15">
        <f>IF(BE67="",0,VLOOKUP(BE67,Pointage[#All],2,FALSE)*BF$63)</f>
        <v>12</v>
      </c>
      <c r="BG67" s="16">
        <f t="shared" si="194"/>
        <v>24</v>
      </c>
      <c r="BH67" s="20"/>
      <c r="BI67" s="15" t="str">
        <f t="shared" si="195"/>
        <v/>
      </c>
      <c r="BJ67" s="15">
        <f>IF(BI67="",0,VLOOKUP(BI67,Pointage[#All],2,FALSE)*BJ$63)</f>
        <v>0</v>
      </c>
      <c r="BK67" s="24"/>
      <c r="BL67" s="15" t="str">
        <f t="shared" si="196"/>
        <v/>
      </c>
      <c r="BM67" s="15">
        <f>IF(BL67="",0,VLOOKUP(BL67,Pointage[#All],2,FALSE)*BM$63)</f>
        <v>0</v>
      </c>
      <c r="BN67" s="24"/>
      <c r="BO67" s="15" t="str">
        <f t="shared" si="197"/>
        <v/>
      </c>
      <c r="BP67" s="15">
        <f>IF(BO67="",0,VLOOKUP(BO67,Pointage[#All],2,FALSE)*BP$63)</f>
        <v>0</v>
      </c>
      <c r="BQ67" s="24"/>
      <c r="BR67" s="15" t="str">
        <f t="shared" si="198"/>
        <v/>
      </c>
      <c r="BS67" s="15">
        <f>IF(BR67="",0,VLOOKUP(BR67,Pointage[#All],2,FALSE)*BS$63)</f>
        <v>0</v>
      </c>
      <c r="BT67" s="16">
        <f t="shared" si="199"/>
        <v>0</v>
      </c>
      <c r="BU67" s="20"/>
      <c r="BV67" s="15" t="str">
        <f t="shared" si="200"/>
        <v/>
      </c>
      <c r="BW67" s="15">
        <f>IF(BV67="",0,VLOOKUP(BV67,Pointage[#All],2,FALSE)*BW$63)</f>
        <v>0</v>
      </c>
      <c r="BX67" s="24"/>
      <c r="BY67" s="15" t="str">
        <f t="shared" si="201"/>
        <v/>
      </c>
      <c r="BZ67" s="15">
        <f>IF(BY67="",0,VLOOKUP(BY67,Pointage[#All],2,FALSE)*BZ$63)</f>
        <v>0</v>
      </c>
      <c r="CA67" s="24"/>
      <c r="CB67" s="15" t="str">
        <f t="shared" si="202"/>
        <v/>
      </c>
      <c r="CC67" s="15">
        <f>IF(CB67="",0,VLOOKUP(CB67,Pointage[#All],2,FALSE)*CC$63)</f>
        <v>0</v>
      </c>
      <c r="CD67" s="24"/>
      <c r="CE67" s="15" t="str">
        <f t="shared" si="203"/>
        <v/>
      </c>
      <c r="CF67" s="15">
        <f>IF(CE67="",0,VLOOKUP(CE67,Pointage[#All],2,FALSE)*CF$63)</f>
        <v>0</v>
      </c>
      <c r="CG67" s="16">
        <f t="shared" si="204"/>
        <v>0</v>
      </c>
      <c r="CH67" s="17">
        <f t="shared" si="205"/>
        <v>46</v>
      </c>
      <c r="CI67" s="46"/>
      <c r="CJ67" s="45">
        <f t="shared" si="206"/>
        <v>0</v>
      </c>
    </row>
    <row r="68" spans="1:88" x14ac:dyDescent="0.3">
      <c r="A68" s="20"/>
      <c r="B68" s="19" t="s">
        <v>180</v>
      </c>
      <c r="C68" s="19" t="s">
        <v>181</v>
      </c>
      <c r="D68" s="15">
        <f t="shared" si="171"/>
        <v>54</v>
      </c>
      <c r="E68" s="15">
        <f t="shared" si="172"/>
        <v>4</v>
      </c>
      <c r="F68" s="15" t="str">
        <f t="shared" si="173"/>
        <v/>
      </c>
      <c r="G68" s="15" t="str">
        <f t="shared" si="174"/>
        <v/>
      </c>
      <c r="H68" s="20"/>
      <c r="I68" s="15" t="str">
        <f t="shared" si="175"/>
        <v/>
      </c>
      <c r="J68" s="15">
        <f>IF(I68="",0,VLOOKUP(I68,Pointage[#All],2,FALSE)*J$63)</f>
        <v>0</v>
      </c>
      <c r="K68" s="24"/>
      <c r="L68" s="15" t="str">
        <f t="shared" si="176"/>
        <v/>
      </c>
      <c r="M68" s="15">
        <f>IF(L68="",0,VLOOKUP(L68,Pointage[#All],2,FALSE)*M$63)</f>
        <v>0</v>
      </c>
      <c r="N68" s="24"/>
      <c r="O68" s="15" t="str">
        <f t="shared" si="177"/>
        <v/>
      </c>
      <c r="P68" s="15">
        <f>IF(O68="",0,VLOOKUP(O68,Pointage[#All],2,FALSE)*P$63)</f>
        <v>0</v>
      </c>
      <c r="Q68" s="24"/>
      <c r="R68" s="15" t="str">
        <f t="shared" si="178"/>
        <v/>
      </c>
      <c r="S68" s="15">
        <f>IF(R68="",0,VLOOKUP(R68,Pointage[#All],2,FALSE)*S$63)</f>
        <v>0</v>
      </c>
      <c r="T68" s="16">
        <f t="shared" si="179"/>
        <v>0</v>
      </c>
      <c r="U68" s="20"/>
      <c r="V68" s="15" t="str">
        <f t="shared" si="180"/>
        <v/>
      </c>
      <c r="W68" s="15">
        <f>IF(V68="",0,VLOOKUP(V68,Pointage[#All],2,FALSE)*W$63)</f>
        <v>0</v>
      </c>
      <c r="X68" s="24"/>
      <c r="Y68" s="15" t="str">
        <f t="shared" si="181"/>
        <v/>
      </c>
      <c r="Z68" s="15">
        <f>IF(Y68="",0,VLOOKUP(Y68,Pointage[#All],2,FALSE)*Z$63)</f>
        <v>0</v>
      </c>
      <c r="AA68" s="24"/>
      <c r="AB68" s="15" t="str">
        <f t="shared" si="182"/>
        <v/>
      </c>
      <c r="AC68" s="15">
        <f>IF(AB68="",0,VLOOKUP(AB68,Pointage[#All],2,FALSE)*AC$63)</f>
        <v>0</v>
      </c>
      <c r="AD68" s="24"/>
      <c r="AE68" s="15" t="str">
        <f t="shared" si="183"/>
        <v/>
      </c>
      <c r="AF68" s="15">
        <f>IF(AE68="",0,VLOOKUP(AE68,Pointage[#All],2,FALSE)*AF$63)</f>
        <v>0</v>
      </c>
      <c r="AG68" s="16">
        <f t="shared" si="184"/>
        <v>0</v>
      </c>
      <c r="AH68" s="20"/>
      <c r="AI68" s="15" t="str">
        <f t="shared" si="185"/>
        <v/>
      </c>
      <c r="AJ68" s="15">
        <f>IF(AI68="",0,VLOOKUP(AI68,Pointage[#All],2,FALSE)*AJ$63)</f>
        <v>0</v>
      </c>
      <c r="AK68" s="24"/>
      <c r="AL68" s="15" t="str">
        <f t="shared" si="186"/>
        <v/>
      </c>
      <c r="AM68" s="15">
        <f>IF(AL68="",0,VLOOKUP(AL68,Pointage[#All],2,FALSE)*AM$63)</f>
        <v>0</v>
      </c>
      <c r="AN68" s="24"/>
      <c r="AO68" s="15" t="str">
        <f t="shared" si="187"/>
        <v/>
      </c>
      <c r="AP68" s="15">
        <f>IF(AO68="",0,VLOOKUP(AO68,Pointage[#All],2,FALSE)*AP$63)</f>
        <v>0</v>
      </c>
      <c r="AQ68" s="24"/>
      <c r="AR68" s="15" t="str">
        <f t="shared" si="188"/>
        <v/>
      </c>
      <c r="AS68" s="15">
        <f>IF(AR68="",0,VLOOKUP(AR68,Pointage[#All],2,FALSE)*AS$63)</f>
        <v>0</v>
      </c>
      <c r="AT68" s="16">
        <f t="shared" si="189"/>
        <v>0</v>
      </c>
      <c r="AU68" s="20"/>
      <c r="AV68" s="15" t="str">
        <f t="shared" si="190"/>
        <v/>
      </c>
      <c r="AW68" s="15">
        <f>IF(AV68="",0,VLOOKUP(AV68,Pointage[#All],2,FALSE)*AW$63)</f>
        <v>0</v>
      </c>
      <c r="AX68" s="24">
        <v>60.896999999999998</v>
      </c>
      <c r="AY68" s="15">
        <f t="shared" si="191"/>
        <v>1</v>
      </c>
      <c r="AZ68" s="15">
        <f>IF(AY68="",0,VLOOKUP(AY68,Pointage[#All],2,FALSE)*AZ$63)</f>
        <v>24</v>
      </c>
      <c r="BA68" s="24">
        <v>63.570999999999998</v>
      </c>
      <c r="BB68" s="15">
        <f t="shared" si="192"/>
        <v>1</v>
      </c>
      <c r="BC68" s="15">
        <f>IF(BB68="",0,VLOOKUP(BB68,Pointage[#All],2,FALSE)*BC$63)</f>
        <v>30</v>
      </c>
      <c r="BD68" s="24"/>
      <c r="BE68" s="15" t="str">
        <f t="shared" si="193"/>
        <v/>
      </c>
      <c r="BF68" s="15">
        <f>IF(BE68="",0,VLOOKUP(BE68,Pointage[#All],2,FALSE)*BF$63)</f>
        <v>0</v>
      </c>
      <c r="BG68" s="16">
        <f t="shared" si="194"/>
        <v>54</v>
      </c>
      <c r="BH68" s="20"/>
      <c r="BI68" s="15" t="str">
        <f t="shared" si="195"/>
        <v/>
      </c>
      <c r="BJ68" s="15">
        <f>IF(BI68="",0,VLOOKUP(BI68,Pointage[#All],2,FALSE)*BJ$63)</f>
        <v>0</v>
      </c>
      <c r="BK68" s="24"/>
      <c r="BL68" s="15" t="str">
        <f t="shared" si="196"/>
        <v/>
      </c>
      <c r="BM68" s="15">
        <f>IF(BL68="",0,VLOOKUP(BL68,Pointage[#All],2,FALSE)*BM$63)</f>
        <v>0</v>
      </c>
      <c r="BN68" s="24"/>
      <c r="BO68" s="15" t="str">
        <f t="shared" si="197"/>
        <v/>
      </c>
      <c r="BP68" s="15">
        <f>IF(BO68="",0,VLOOKUP(BO68,Pointage[#All],2,FALSE)*BP$63)</f>
        <v>0</v>
      </c>
      <c r="BQ68" s="24"/>
      <c r="BR68" s="15" t="str">
        <f t="shared" si="198"/>
        <v/>
      </c>
      <c r="BS68" s="15">
        <f>IF(BR68="",0,VLOOKUP(BR68,Pointage[#All],2,FALSE)*BS$63)</f>
        <v>0</v>
      </c>
      <c r="BT68" s="16">
        <f t="shared" si="199"/>
        <v>0</v>
      </c>
      <c r="BU68" s="20"/>
      <c r="BV68" s="15" t="str">
        <f t="shared" si="200"/>
        <v/>
      </c>
      <c r="BW68" s="15">
        <f>IF(BV68="",0,VLOOKUP(BV68,Pointage[#All],2,FALSE)*BW$63)</f>
        <v>0</v>
      </c>
      <c r="BX68" s="24"/>
      <c r="BY68" s="15" t="str">
        <f t="shared" si="201"/>
        <v/>
      </c>
      <c r="BZ68" s="15">
        <f>IF(BY68="",0,VLOOKUP(BY68,Pointage[#All],2,FALSE)*BZ$63)</f>
        <v>0</v>
      </c>
      <c r="CA68" s="24"/>
      <c r="CB68" s="15" t="str">
        <f t="shared" si="202"/>
        <v/>
      </c>
      <c r="CC68" s="15">
        <f>IF(CB68="",0,VLOOKUP(CB68,Pointage[#All],2,FALSE)*CC$63)</f>
        <v>0</v>
      </c>
      <c r="CD68" s="24"/>
      <c r="CE68" s="15" t="str">
        <f t="shared" si="203"/>
        <v/>
      </c>
      <c r="CF68" s="15">
        <f>IF(CE68="",0,VLOOKUP(CE68,Pointage[#All],2,FALSE)*CF$63)</f>
        <v>0</v>
      </c>
      <c r="CG68" s="16">
        <f t="shared" si="204"/>
        <v>0</v>
      </c>
      <c r="CH68" s="17">
        <f t="shared" si="205"/>
        <v>0</v>
      </c>
      <c r="CI68" s="25"/>
      <c r="CJ68" s="45">
        <f t="shared" si="206"/>
        <v>0</v>
      </c>
    </row>
    <row r="69" spans="1:88" x14ac:dyDescent="0.3">
      <c r="A69" s="20">
        <v>1471</v>
      </c>
      <c r="B69" s="19" t="s">
        <v>213</v>
      </c>
      <c r="C69" s="19" t="s">
        <v>214</v>
      </c>
      <c r="D69" s="15">
        <f t="shared" si="171"/>
        <v>50</v>
      </c>
      <c r="E69" s="15">
        <f t="shared" si="172"/>
        <v>5</v>
      </c>
      <c r="F69" s="15">
        <f t="shared" si="173"/>
        <v>5</v>
      </c>
      <c r="G69" s="15" t="str">
        <f t="shared" si="174"/>
        <v/>
      </c>
      <c r="H69" s="20"/>
      <c r="I69" s="15" t="str">
        <f t="shared" si="175"/>
        <v/>
      </c>
      <c r="J69" s="15">
        <f>IF(I69="",0,VLOOKUP(I69,Pointage[#All],2,FALSE)*J$63)</f>
        <v>0</v>
      </c>
      <c r="K69" s="24"/>
      <c r="L69" s="15" t="str">
        <f t="shared" si="176"/>
        <v/>
      </c>
      <c r="M69" s="15">
        <f>IF(L69="",0,VLOOKUP(L69,Pointage[#All],2,FALSE)*M$63)</f>
        <v>0</v>
      </c>
      <c r="N69" s="24"/>
      <c r="O69" s="15" t="str">
        <f t="shared" si="177"/>
        <v/>
      </c>
      <c r="P69" s="15">
        <f>IF(O69="",0,VLOOKUP(O69,Pointage[#All],2,FALSE)*P$63)</f>
        <v>0</v>
      </c>
      <c r="Q69" s="24"/>
      <c r="R69" s="15" t="str">
        <f t="shared" si="178"/>
        <v/>
      </c>
      <c r="S69" s="15">
        <f>IF(R69="",0,VLOOKUP(R69,Pointage[#All],2,FALSE)*S$63)</f>
        <v>0</v>
      </c>
      <c r="T69" s="16">
        <f t="shared" si="179"/>
        <v>0</v>
      </c>
      <c r="U69" s="20"/>
      <c r="V69" s="15" t="str">
        <f t="shared" si="180"/>
        <v/>
      </c>
      <c r="W69" s="15">
        <f>IF(V69="",0,VLOOKUP(V69,Pointage[#All],2,FALSE)*W$63)</f>
        <v>0</v>
      </c>
      <c r="X69" s="24"/>
      <c r="Y69" s="15" t="str">
        <f t="shared" si="181"/>
        <v/>
      </c>
      <c r="Z69" s="15">
        <f>IF(Y69="",0,VLOOKUP(Y69,Pointage[#All],2,FALSE)*Z$63)</f>
        <v>0</v>
      </c>
      <c r="AA69" s="24"/>
      <c r="AB69" s="15" t="str">
        <f t="shared" si="182"/>
        <v/>
      </c>
      <c r="AC69" s="15">
        <f>IF(AB69="",0,VLOOKUP(AB69,Pointage[#All],2,FALSE)*AC$63)</f>
        <v>0</v>
      </c>
      <c r="AD69" s="24"/>
      <c r="AE69" s="15" t="str">
        <f t="shared" si="183"/>
        <v/>
      </c>
      <c r="AF69" s="15">
        <f>IF(AE69="",0,VLOOKUP(AE69,Pointage[#All],2,FALSE)*AF$63)</f>
        <v>0</v>
      </c>
      <c r="AG69" s="16">
        <f t="shared" si="184"/>
        <v>0</v>
      </c>
      <c r="AH69" s="20"/>
      <c r="AI69" s="15" t="str">
        <f t="shared" si="185"/>
        <v/>
      </c>
      <c r="AJ69" s="15">
        <f>IF(AI69="",0,VLOOKUP(AI69,Pointage[#All],2,FALSE)*AJ$63)</f>
        <v>0</v>
      </c>
      <c r="AK69" s="24"/>
      <c r="AL69" s="15" t="str">
        <f t="shared" si="186"/>
        <v/>
      </c>
      <c r="AM69" s="15">
        <f>IF(AL69="",0,VLOOKUP(AL69,Pointage[#All],2,FALSE)*AM$63)</f>
        <v>0</v>
      </c>
      <c r="AN69" s="24"/>
      <c r="AO69" s="15" t="str">
        <f t="shared" si="187"/>
        <v/>
      </c>
      <c r="AP69" s="15">
        <f>IF(AO69="",0,VLOOKUP(AO69,Pointage[#All],2,FALSE)*AP$63)</f>
        <v>0</v>
      </c>
      <c r="AQ69" s="24"/>
      <c r="AR69" s="15" t="str">
        <f t="shared" si="188"/>
        <v/>
      </c>
      <c r="AS69" s="15">
        <f>IF(AR69="",0,VLOOKUP(AR69,Pointage[#All],2,FALSE)*AS$63)</f>
        <v>0</v>
      </c>
      <c r="AT69" s="16">
        <f t="shared" si="189"/>
        <v>0</v>
      </c>
      <c r="AU69" s="20">
        <v>68.429000000000002</v>
      </c>
      <c r="AV69" s="15">
        <f t="shared" si="190"/>
        <v>1</v>
      </c>
      <c r="AW69" s="15">
        <f>IF(AV69="",0,VLOOKUP(AV69,Pointage[#All],2,FALSE)*AW$63)</f>
        <v>18</v>
      </c>
      <c r="AX69" s="24"/>
      <c r="AY69" s="15" t="str">
        <f t="shared" si="191"/>
        <v/>
      </c>
      <c r="AZ69" s="15">
        <f>IF(AY69="",0,VLOOKUP(AY69,Pointage[#All],2,FALSE)*AZ$63)</f>
        <v>0</v>
      </c>
      <c r="BA69" s="24"/>
      <c r="BB69" s="15" t="str">
        <f t="shared" si="192"/>
        <v/>
      </c>
      <c r="BC69" s="15">
        <f>IF(BB69="",0,VLOOKUP(BB69,Pointage[#All],2,FALSE)*BC$63)</f>
        <v>0</v>
      </c>
      <c r="BD69" s="24"/>
      <c r="BE69" s="15" t="str">
        <f t="shared" si="193"/>
        <v/>
      </c>
      <c r="BF69" s="15">
        <f>IF(BE69="",0,VLOOKUP(BE69,Pointage[#All],2,FALSE)*BF$63)</f>
        <v>0</v>
      </c>
      <c r="BG69" s="16">
        <f t="shared" si="194"/>
        <v>0</v>
      </c>
      <c r="BH69" s="20"/>
      <c r="BI69" s="15" t="str">
        <f t="shared" si="195"/>
        <v/>
      </c>
      <c r="BJ69" s="15">
        <f>IF(BI69="",0,VLOOKUP(BI69,Pointage[#All],2,FALSE)*BJ$63)</f>
        <v>0</v>
      </c>
      <c r="BK69" s="24"/>
      <c r="BL69" s="15" t="str">
        <f t="shared" si="196"/>
        <v/>
      </c>
      <c r="BM69" s="15">
        <f>IF(BL69="",0,VLOOKUP(BL69,Pointage[#All],2,FALSE)*BM$63)</f>
        <v>0</v>
      </c>
      <c r="BN69" s="24"/>
      <c r="BO69" s="15" t="str">
        <f t="shared" si="197"/>
        <v/>
      </c>
      <c r="BP69" s="15">
        <f>IF(BO69="",0,VLOOKUP(BO69,Pointage[#All],2,FALSE)*BP$63)</f>
        <v>0</v>
      </c>
      <c r="BQ69" s="24"/>
      <c r="BR69" s="15" t="str">
        <f t="shared" si="198"/>
        <v/>
      </c>
      <c r="BS69" s="15">
        <f>IF(BR69="",0,VLOOKUP(BR69,Pointage[#All],2,FALSE)*BS$63)</f>
        <v>0</v>
      </c>
      <c r="BT69" s="16">
        <f t="shared" si="199"/>
        <v>0</v>
      </c>
      <c r="BU69" s="20">
        <v>68.713999999999999</v>
      </c>
      <c r="BV69" s="15">
        <f t="shared" si="200"/>
        <v>1</v>
      </c>
      <c r="BW69" s="15">
        <f>IF(BV69="",0,VLOOKUP(BV69,Pointage[#All],2,FALSE)*BW$63)</f>
        <v>0</v>
      </c>
      <c r="BX69" s="24">
        <v>63.204999999999998</v>
      </c>
      <c r="BY69" s="15">
        <f t="shared" si="201"/>
        <v>4</v>
      </c>
      <c r="BZ69" s="15">
        <f>IF(BY69="",0,VLOOKUP(BY69,Pointage[#All],2,FALSE)*BZ$63)</f>
        <v>12</v>
      </c>
      <c r="CA69" s="24">
        <v>59.405000000000001</v>
      </c>
      <c r="CB69" s="15">
        <f t="shared" si="202"/>
        <v>3</v>
      </c>
      <c r="CC69" s="15">
        <f>IF(CB69="",0,VLOOKUP(CB69,Pointage[#All],2,FALSE)*CC$63)</f>
        <v>16</v>
      </c>
      <c r="CD69" s="24">
        <v>64.644999999999996</v>
      </c>
      <c r="CE69" s="15">
        <f t="shared" si="203"/>
        <v>3</v>
      </c>
      <c r="CF69" s="15">
        <f>IF(CE69="",0,VLOOKUP(CE69,Pointage[#All],2,FALSE)*CF$63)</f>
        <v>12</v>
      </c>
      <c r="CG69" s="16">
        <f t="shared" si="204"/>
        <v>50</v>
      </c>
      <c r="CH69" s="17">
        <f t="shared" si="205"/>
        <v>15</v>
      </c>
      <c r="CI69" s="25"/>
      <c r="CJ69" s="45">
        <f t="shared" si="206"/>
        <v>40</v>
      </c>
    </row>
    <row r="70" spans="1:88" x14ac:dyDescent="0.3">
      <c r="A70" s="20"/>
      <c r="B70" s="19" t="s">
        <v>177</v>
      </c>
      <c r="C70" s="19" t="s">
        <v>173</v>
      </c>
      <c r="D70" s="15">
        <f t="shared" si="171"/>
        <v>44</v>
      </c>
      <c r="E70" s="15">
        <f t="shared" si="172"/>
        <v>6</v>
      </c>
      <c r="F70" s="15">
        <f t="shared" si="173"/>
        <v>4</v>
      </c>
      <c r="G70" s="15" t="str">
        <f t="shared" si="174"/>
        <v/>
      </c>
      <c r="H70" s="20"/>
      <c r="I70" s="15" t="str">
        <f t="shared" si="175"/>
        <v/>
      </c>
      <c r="J70" s="15">
        <f>IF(I70="",0,VLOOKUP(I70,Pointage[#All],2,FALSE)*J$63)</f>
        <v>0</v>
      </c>
      <c r="K70" s="24"/>
      <c r="L70" s="15" t="str">
        <f t="shared" si="176"/>
        <v/>
      </c>
      <c r="M70" s="15">
        <f>IF(L70="",0,VLOOKUP(L70,Pointage[#All],2,FALSE)*M$63)</f>
        <v>0</v>
      </c>
      <c r="N70" s="24"/>
      <c r="O70" s="15" t="str">
        <f t="shared" si="177"/>
        <v/>
      </c>
      <c r="P70" s="15">
        <f>IF(O70="",0,VLOOKUP(O70,Pointage[#All],2,FALSE)*P$63)</f>
        <v>0</v>
      </c>
      <c r="Q70" s="24"/>
      <c r="R70" s="15" t="str">
        <f t="shared" si="178"/>
        <v/>
      </c>
      <c r="S70" s="15">
        <f>IF(R70="",0,VLOOKUP(R70,Pointage[#All],2,FALSE)*S$63)</f>
        <v>0</v>
      </c>
      <c r="T70" s="16">
        <f t="shared" si="179"/>
        <v>0</v>
      </c>
      <c r="U70" s="20"/>
      <c r="V70" s="15" t="str">
        <f t="shared" si="180"/>
        <v/>
      </c>
      <c r="W70" s="15">
        <f>IF(V70="",0,VLOOKUP(V70,Pointage[#All],2,FALSE)*W$63)</f>
        <v>0</v>
      </c>
      <c r="X70" s="24"/>
      <c r="Y70" s="15" t="str">
        <f t="shared" si="181"/>
        <v/>
      </c>
      <c r="Z70" s="15">
        <f>IF(Y70="",0,VLOOKUP(Y70,Pointage[#All],2,FALSE)*Z$63)</f>
        <v>0</v>
      </c>
      <c r="AA70" s="24"/>
      <c r="AB70" s="15" t="str">
        <f t="shared" si="182"/>
        <v/>
      </c>
      <c r="AC70" s="15">
        <f>IF(AB70="",0,VLOOKUP(AB70,Pointage[#All],2,FALSE)*AC$63)</f>
        <v>0</v>
      </c>
      <c r="AD70" s="24"/>
      <c r="AE70" s="15" t="str">
        <f t="shared" si="183"/>
        <v/>
      </c>
      <c r="AF70" s="15">
        <f>IF(AE70="",0,VLOOKUP(AE70,Pointage[#All],2,FALSE)*AF$63)</f>
        <v>0</v>
      </c>
      <c r="AG70" s="16">
        <f t="shared" si="184"/>
        <v>0</v>
      </c>
      <c r="AH70" s="20"/>
      <c r="AI70" s="15" t="str">
        <f t="shared" si="185"/>
        <v/>
      </c>
      <c r="AJ70" s="15">
        <f>IF(AI70="",0,VLOOKUP(AI70,Pointage[#All],2,FALSE)*AJ$63)</f>
        <v>0</v>
      </c>
      <c r="AK70" s="24"/>
      <c r="AL70" s="15" t="str">
        <f t="shared" si="186"/>
        <v/>
      </c>
      <c r="AM70" s="15">
        <f>IF(AL70="",0,VLOOKUP(AL70,Pointage[#All],2,FALSE)*AM$63)</f>
        <v>0</v>
      </c>
      <c r="AN70" s="24"/>
      <c r="AO70" s="15" t="str">
        <f t="shared" si="187"/>
        <v/>
      </c>
      <c r="AP70" s="15">
        <f>IF(AO70="",0,VLOOKUP(AO70,Pointage[#All],2,FALSE)*AP$63)</f>
        <v>0</v>
      </c>
      <c r="AQ70" s="24"/>
      <c r="AR70" s="15" t="str">
        <f t="shared" si="188"/>
        <v/>
      </c>
      <c r="AS70" s="15">
        <f>IF(AR70="",0,VLOOKUP(AR70,Pointage[#All],2,FALSE)*AS$63)</f>
        <v>0</v>
      </c>
      <c r="AT70" s="16">
        <f t="shared" si="189"/>
        <v>0</v>
      </c>
      <c r="AU70" s="20"/>
      <c r="AV70" s="15" t="str">
        <f t="shared" si="190"/>
        <v/>
      </c>
      <c r="AW70" s="15">
        <f>IF(AV70="",0,VLOOKUP(AV70,Pointage[#All],2,FALSE)*AW$63)</f>
        <v>0</v>
      </c>
      <c r="AX70" s="24"/>
      <c r="AY70" s="15" t="str">
        <f t="shared" si="191"/>
        <v/>
      </c>
      <c r="AZ70" s="15">
        <f>IF(AY70="",0,VLOOKUP(AY70,Pointage[#All],2,FALSE)*AZ$63)</f>
        <v>0</v>
      </c>
      <c r="BA70" s="24">
        <v>62.262</v>
      </c>
      <c r="BB70" s="15">
        <f t="shared" si="192"/>
        <v>3</v>
      </c>
      <c r="BC70" s="15">
        <f>IF(BB70="",0,VLOOKUP(BB70,Pointage[#All],2,FALSE)*BC$63)</f>
        <v>20</v>
      </c>
      <c r="BD70" s="24">
        <v>67.5</v>
      </c>
      <c r="BE70" s="15">
        <f t="shared" si="193"/>
        <v>1</v>
      </c>
      <c r="BF70" s="15">
        <f>IF(BE70="",0,VLOOKUP(BE70,Pointage[#All],2,FALSE)*BF$63)</f>
        <v>24</v>
      </c>
      <c r="BG70" s="16">
        <f t="shared" si="194"/>
        <v>44</v>
      </c>
      <c r="BH70" s="20"/>
      <c r="BI70" s="15" t="str">
        <f t="shared" si="195"/>
        <v/>
      </c>
      <c r="BJ70" s="15">
        <f>IF(BI70="",0,VLOOKUP(BI70,Pointage[#All],2,FALSE)*BJ$63)</f>
        <v>0</v>
      </c>
      <c r="BK70" s="24"/>
      <c r="BL70" s="15" t="str">
        <f t="shared" si="196"/>
        <v/>
      </c>
      <c r="BM70" s="15">
        <f>IF(BL70="",0,VLOOKUP(BL70,Pointage[#All],2,FALSE)*BM$63)</f>
        <v>0</v>
      </c>
      <c r="BN70" s="24"/>
      <c r="BO70" s="15" t="str">
        <f t="shared" si="197"/>
        <v/>
      </c>
      <c r="BP70" s="15">
        <f>IF(BO70="",0,VLOOKUP(BO70,Pointage[#All],2,FALSE)*BP$63)</f>
        <v>0</v>
      </c>
      <c r="BQ70" s="24"/>
      <c r="BR70" s="15" t="str">
        <f t="shared" si="198"/>
        <v/>
      </c>
      <c r="BS70" s="15">
        <f>IF(BR70="",0,VLOOKUP(BR70,Pointage[#All],2,FALSE)*BS$63)</f>
        <v>0</v>
      </c>
      <c r="BT70" s="16">
        <f t="shared" si="199"/>
        <v>0</v>
      </c>
      <c r="BU70" s="20"/>
      <c r="BV70" s="15" t="str">
        <f t="shared" si="200"/>
        <v/>
      </c>
      <c r="BW70" s="15">
        <f>IF(BV70="",0,VLOOKUP(BV70,Pointage[#All],2,FALSE)*BW$63)</f>
        <v>0</v>
      </c>
      <c r="BX70" s="24"/>
      <c r="BY70" s="15" t="str">
        <f t="shared" si="201"/>
        <v/>
      </c>
      <c r="BZ70" s="15">
        <f>IF(BY70="",0,VLOOKUP(BY70,Pointage[#All],2,FALSE)*BZ$63)</f>
        <v>0</v>
      </c>
      <c r="CA70" s="24"/>
      <c r="CB70" s="15" t="str">
        <f t="shared" si="202"/>
        <v/>
      </c>
      <c r="CC70" s="15">
        <f>IF(CB70="",0,VLOOKUP(CB70,Pointage[#All],2,FALSE)*CC$63)</f>
        <v>0</v>
      </c>
      <c r="CD70" s="24"/>
      <c r="CE70" s="15" t="str">
        <f t="shared" si="203"/>
        <v/>
      </c>
      <c r="CF70" s="15">
        <f>IF(CE70="",0,VLOOKUP(CE70,Pointage[#All],2,FALSE)*CF$63)</f>
        <v>0</v>
      </c>
      <c r="CG70" s="16">
        <f t="shared" si="204"/>
        <v>0</v>
      </c>
      <c r="CH70" s="17">
        <f t="shared" si="205"/>
        <v>24</v>
      </c>
      <c r="CI70" s="25"/>
      <c r="CJ70" s="45">
        <f t="shared" si="206"/>
        <v>0</v>
      </c>
    </row>
    <row r="71" spans="1:88" x14ac:dyDescent="0.3">
      <c r="A71" s="20">
        <v>1475</v>
      </c>
      <c r="B71" s="19" t="s">
        <v>215</v>
      </c>
      <c r="C71" s="19" t="s">
        <v>216</v>
      </c>
      <c r="D71" s="15">
        <f t="shared" si="171"/>
        <v>35</v>
      </c>
      <c r="E71" s="15">
        <f t="shared" si="172"/>
        <v>7</v>
      </c>
      <c r="F71" s="15" t="str">
        <f t="shared" si="173"/>
        <v/>
      </c>
      <c r="G71" s="15" t="str">
        <f t="shared" si="174"/>
        <v/>
      </c>
      <c r="H71" s="20"/>
      <c r="I71" s="15" t="str">
        <f t="shared" si="175"/>
        <v/>
      </c>
      <c r="J71" s="15">
        <f>IF(I71="",0,VLOOKUP(I71,Pointage[#All],2,FALSE)*J$63)</f>
        <v>0</v>
      </c>
      <c r="K71" s="24"/>
      <c r="L71" s="15" t="str">
        <f t="shared" si="176"/>
        <v/>
      </c>
      <c r="M71" s="15">
        <f>IF(L71="",0,VLOOKUP(L71,Pointage[#All],2,FALSE)*M$63)</f>
        <v>0</v>
      </c>
      <c r="N71" s="24"/>
      <c r="O71" s="15" t="str">
        <f t="shared" si="177"/>
        <v/>
      </c>
      <c r="P71" s="15">
        <f>IF(O71="",0,VLOOKUP(O71,Pointage[#All],2,FALSE)*P$63)</f>
        <v>0</v>
      </c>
      <c r="Q71" s="24"/>
      <c r="R71" s="15" t="str">
        <f t="shared" si="178"/>
        <v/>
      </c>
      <c r="S71" s="15">
        <f>IF(R71="",0,VLOOKUP(R71,Pointage[#All],2,FALSE)*S$63)</f>
        <v>0</v>
      </c>
      <c r="T71" s="16">
        <f t="shared" si="179"/>
        <v>0</v>
      </c>
      <c r="U71" s="20"/>
      <c r="V71" s="15" t="str">
        <f t="shared" si="180"/>
        <v/>
      </c>
      <c r="W71" s="15">
        <f>IF(V71="",0,VLOOKUP(V71,Pointage[#All],2,FALSE)*W$63)</f>
        <v>0</v>
      </c>
      <c r="X71" s="24"/>
      <c r="Y71" s="15" t="str">
        <f t="shared" si="181"/>
        <v/>
      </c>
      <c r="Z71" s="15">
        <f>IF(Y71="",0,VLOOKUP(Y71,Pointage[#All],2,FALSE)*Z$63)</f>
        <v>0</v>
      </c>
      <c r="AA71" s="24"/>
      <c r="AB71" s="15" t="str">
        <f t="shared" si="182"/>
        <v/>
      </c>
      <c r="AC71" s="15">
        <f>IF(AB71="",0,VLOOKUP(AB71,Pointage[#All],2,FALSE)*AC$63)</f>
        <v>0</v>
      </c>
      <c r="AD71" s="24"/>
      <c r="AE71" s="15" t="str">
        <f t="shared" si="183"/>
        <v/>
      </c>
      <c r="AF71" s="15">
        <f>IF(AE71="",0,VLOOKUP(AE71,Pointage[#All],2,FALSE)*AF$63)</f>
        <v>0</v>
      </c>
      <c r="AG71" s="16">
        <f t="shared" si="184"/>
        <v>0</v>
      </c>
      <c r="AH71" s="20"/>
      <c r="AI71" s="15" t="str">
        <f t="shared" si="185"/>
        <v/>
      </c>
      <c r="AJ71" s="15">
        <f>IF(AI71="",0,VLOOKUP(AI71,Pointage[#All],2,FALSE)*AJ$63)</f>
        <v>0</v>
      </c>
      <c r="AK71" s="24"/>
      <c r="AL71" s="15" t="str">
        <f t="shared" si="186"/>
        <v/>
      </c>
      <c r="AM71" s="15">
        <f>IF(AL71="",0,VLOOKUP(AL71,Pointage[#All],2,FALSE)*AM$63)</f>
        <v>0</v>
      </c>
      <c r="AN71" s="24"/>
      <c r="AO71" s="15" t="str">
        <f t="shared" si="187"/>
        <v/>
      </c>
      <c r="AP71" s="15">
        <f>IF(AO71="",0,VLOOKUP(AO71,Pointage[#All],2,FALSE)*AP$63)</f>
        <v>0</v>
      </c>
      <c r="AQ71" s="24"/>
      <c r="AR71" s="15" t="str">
        <f t="shared" si="188"/>
        <v/>
      </c>
      <c r="AS71" s="15">
        <f>IF(AR71="",0,VLOOKUP(AR71,Pointage[#All],2,FALSE)*AS$63)</f>
        <v>0</v>
      </c>
      <c r="AT71" s="16">
        <f t="shared" si="189"/>
        <v>0</v>
      </c>
      <c r="AU71" s="20">
        <v>68.429000000000002</v>
      </c>
      <c r="AV71" s="15">
        <f t="shared" si="190"/>
        <v>1</v>
      </c>
      <c r="AW71" s="15">
        <f>IF(AV71="",0,VLOOKUP(AV71,Pointage[#All],2,FALSE)*AW$63)</f>
        <v>18</v>
      </c>
      <c r="AX71" s="24"/>
      <c r="AY71" s="15" t="str">
        <f t="shared" si="191"/>
        <v/>
      </c>
      <c r="AZ71" s="15">
        <f>IF(AY71="",0,VLOOKUP(AY71,Pointage[#All],2,FALSE)*AZ$63)</f>
        <v>0</v>
      </c>
      <c r="BA71" s="24"/>
      <c r="BB71" s="15" t="str">
        <f t="shared" si="192"/>
        <v/>
      </c>
      <c r="BC71" s="15">
        <f>IF(BB71="",0,VLOOKUP(BB71,Pointage[#All],2,FALSE)*BC$63)</f>
        <v>0</v>
      </c>
      <c r="BD71" s="24"/>
      <c r="BE71" s="15" t="str">
        <f t="shared" si="193"/>
        <v/>
      </c>
      <c r="BF71" s="15">
        <f>IF(BE71="",0,VLOOKUP(BE71,Pointage[#All],2,FALSE)*BF$63)</f>
        <v>0</v>
      </c>
      <c r="BG71" s="16">
        <f t="shared" si="194"/>
        <v>0</v>
      </c>
      <c r="BH71" s="20"/>
      <c r="BI71" s="15" t="str">
        <f t="shared" si="195"/>
        <v/>
      </c>
      <c r="BJ71" s="15">
        <f>IF(BI71="",0,VLOOKUP(BI71,Pointage[#All],2,FALSE)*BJ$63)</f>
        <v>0</v>
      </c>
      <c r="BK71" s="24"/>
      <c r="BL71" s="15" t="str">
        <f t="shared" si="196"/>
        <v/>
      </c>
      <c r="BM71" s="15">
        <f>IF(BL71="",0,VLOOKUP(BL71,Pointage[#All],2,FALSE)*BM$63)</f>
        <v>0</v>
      </c>
      <c r="BN71" s="24"/>
      <c r="BO71" s="15" t="str">
        <f t="shared" si="197"/>
        <v/>
      </c>
      <c r="BP71" s="15">
        <f>IF(BO71="",0,VLOOKUP(BO71,Pointage[#All],2,FALSE)*BP$63)</f>
        <v>0</v>
      </c>
      <c r="BQ71" s="24"/>
      <c r="BR71" s="15" t="str">
        <f t="shared" si="198"/>
        <v/>
      </c>
      <c r="BS71" s="15">
        <f>IF(BR71="",0,VLOOKUP(BR71,Pointage[#All],2,FALSE)*BS$63)</f>
        <v>0</v>
      </c>
      <c r="BT71" s="16">
        <f t="shared" si="199"/>
        <v>0</v>
      </c>
      <c r="BU71" s="20">
        <v>66.143000000000001</v>
      </c>
      <c r="BV71" s="15">
        <f t="shared" si="200"/>
        <v>2</v>
      </c>
      <c r="BW71" s="15">
        <f>IF(BV71="",0,VLOOKUP(BV71,Pointage[#All],2,FALSE)*BW$63)</f>
        <v>0</v>
      </c>
      <c r="BX71" s="24">
        <v>63.718000000000004</v>
      </c>
      <c r="BY71" s="15">
        <f t="shared" si="201"/>
        <v>3</v>
      </c>
      <c r="BZ71" s="15">
        <f>IF(BY71="",0,VLOOKUP(BY71,Pointage[#All],2,FALSE)*BZ$63)</f>
        <v>16</v>
      </c>
      <c r="CA71" s="24">
        <v>59.286000000000001</v>
      </c>
      <c r="CB71" s="15">
        <f t="shared" si="202"/>
        <v>4</v>
      </c>
      <c r="CC71" s="15">
        <f>IF(CB71="",0,VLOOKUP(CB71,Pointage[#All],2,FALSE)*CC$63)</f>
        <v>12</v>
      </c>
      <c r="CD71" s="24"/>
      <c r="CE71" s="15" t="str">
        <f t="shared" si="203"/>
        <v/>
      </c>
      <c r="CF71" s="15">
        <f>IF(CE71="",0,VLOOKUP(CE71,Pointage[#All],2,FALSE)*CF$63)</f>
        <v>0</v>
      </c>
      <c r="CG71" s="16">
        <f t="shared" si="204"/>
        <v>35</v>
      </c>
      <c r="CH71" s="17">
        <f t="shared" si="205"/>
        <v>0</v>
      </c>
      <c r="CI71" s="25"/>
      <c r="CJ71" s="45">
        <f t="shared" si="206"/>
        <v>28</v>
      </c>
    </row>
    <row r="72" spans="1:88" x14ac:dyDescent="0.3">
      <c r="A72" s="20"/>
      <c r="B72" s="19" t="s">
        <v>127</v>
      </c>
      <c r="C72" s="19" t="s">
        <v>168</v>
      </c>
      <c r="D72" s="15">
        <f t="shared" si="171"/>
        <v>31</v>
      </c>
      <c r="E72" s="15">
        <f t="shared" si="172"/>
        <v>8</v>
      </c>
      <c r="F72" s="15" t="str">
        <f t="shared" si="173"/>
        <v/>
      </c>
      <c r="G72" s="15" t="str">
        <f t="shared" si="174"/>
        <v/>
      </c>
      <c r="H72" s="20"/>
      <c r="I72" s="15" t="str">
        <f t="shared" si="175"/>
        <v/>
      </c>
      <c r="J72" s="15">
        <f>IF(I72="",0,VLOOKUP(I72,Pointage[#All],2,FALSE)*J$63)</f>
        <v>0</v>
      </c>
      <c r="K72" s="24"/>
      <c r="L72" s="15" t="str">
        <f t="shared" si="176"/>
        <v/>
      </c>
      <c r="M72" s="15">
        <f>IF(L72="",0,VLOOKUP(L72,Pointage[#All],2,FALSE)*M$63)</f>
        <v>0</v>
      </c>
      <c r="N72" s="24"/>
      <c r="O72" s="15" t="str">
        <f t="shared" si="177"/>
        <v/>
      </c>
      <c r="P72" s="15">
        <f>IF(O72="",0,VLOOKUP(O72,Pointage[#All],2,FALSE)*P$63)</f>
        <v>0</v>
      </c>
      <c r="Q72" s="24"/>
      <c r="R72" s="15" t="str">
        <f t="shared" si="178"/>
        <v/>
      </c>
      <c r="S72" s="15">
        <f>IF(R72="",0,VLOOKUP(R72,Pointage[#All],2,FALSE)*S$63)</f>
        <v>0</v>
      </c>
      <c r="T72" s="16">
        <f t="shared" si="179"/>
        <v>0</v>
      </c>
      <c r="U72" s="20"/>
      <c r="V72" s="15" t="str">
        <f t="shared" si="180"/>
        <v/>
      </c>
      <c r="W72" s="15">
        <f>IF(V72="",0,VLOOKUP(V72,Pointage[#All],2,FALSE)*W$63)</f>
        <v>0</v>
      </c>
      <c r="X72" s="24"/>
      <c r="Y72" s="15" t="str">
        <f t="shared" si="181"/>
        <v/>
      </c>
      <c r="Z72" s="15">
        <f>IF(Y72="",0,VLOOKUP(Y72,Pointage[#All],2,FALSE)*Z$63)</f>
        <v>0</v>
      </c>
      <c r="AA72" s="24"/>
      <c r="AB72" s="15" t="str">
        <f t="shared" si="182"/>
        <v/>
      </c>
      <c r="AC72" s="15">
        <f>IF(AB72="",0,VLOOKUP(AB72,Pointage[#All],2,FALSE)*AC$63)</f>
        <v>0</v>
      </c>
      <c r="AD72" s="24"/>
      <c r="AE72" s="15" t="str">
        <f t="shared" si="183"/>
        <v/>
      </c>
      <c r="AF72" s="15">
        <f>IF(AE72="",0,VLOOKUP(AE72,Pointage[#All],2,FALSE)*AF$63)</f>
        <v>0</v>
      </c>
      <c r="AG72" s="16">
        <f t="shared" si="184"/>
        <v>0</v>
      </c>
      <c r="AH72" s="20">
        <v>64.286000000000001</v>
      </c>
      <c r="AI72" s="15">
        <f t="shared" si="185"/>
        <v>1</v>
      </c>
      <c r="AJ72" s="15">
        <f>IF(AI72="",0,VLOOKUP(AI72,Pointage[#All],2,FALSE)*AJ$63)</f>
        <v>18</v>
      </c>
      <c r="AK72" s="24"/>
      <c r="AL72" s="15" t="str">
        <f t="shared" si="186"/>
        <v/>
      </c>
      <c r="AM72" s="15">
        <f>IF(AL72="",0,VLOOKUP(AL72,Pointage[#All],2,FALSE)*AM$63)</f>
        <v>0</v>
      </c>
      <c r="AN72" s="24">
        <v>66.19</v>
      </c>
      <c r="AO72" s="15">
        <f t="shared" si="187"/>
        <v>1</v>
      </c>
      <c r="AP72" s="15">
        <f>IF(AO72="",0,VLOOKUP(AO72,Pointage[#All],2,FALSE)*AP$63)</f>
        <v>6</v>
      </c>
      <c r="AQ72" s="24"/>
      <c r="AR72" s="15" t="str">
        <f t="shared" si="188"/>
        <v/>
      </c>
      <c r="AS72" s="15">
        <f>IF(AR72="",0,VLOOKUP(AR72,Pointage[#All],2,FALSE)*AS$63)</f>
        <v>0</v>
      </c>
      <c r="AT72" s="16">
        <f t="shared" si="189"/>
        <v>6</v>
      </c>
      <c r="AU72" s="20">
        <v>59.286000000000001</v>
      </c>
      <c r="AV72" s="15">
        <f t="shared" si="190"/>
        <v>4</v>
      </c>
      <c r="AW72" s="15">
        <f>IF(AV72="",0,VLOOKUP(AV72,Pointage[#All],2,FALSE)*AW$63)</f>
        <v>9</v>
      </c>
      <c r="AX72" s="24"/>
      <c r="AY72" s="15" t="str">
        <f t="shared" si="191"/>
        <v/>
      </c>
      <c r="AZ72" s="15">
        <f>IF(AY72="",0,VLOOKUP(AY72,Pointage[#All],2,FALSE)*AZ$63)</f>
        <v>0</v>
      </c>
      <c r="BA72" s="24">
        <v>62.5</v>
      </c>
      <c r="BB72" s="15">
        <f t="shared" si="192"/>
        <v>2</v>
      </c>
      <c r="BC72" s="15">
        <f>IF(BB72="",0,VLOOKUP(BB72,Pointage[#All],2,FALSE)*BC$63)</f>
        <v>25</v>
      </c>
      <c r="BD72" s="24"/>
      <c r="BE72" s="15" t="str">
        <f t="shared" si="193"/>
        <v/>
      </c>
      <c r="BF72" s="15">
        <f>IF(BE72="",0,VLOOKUP(BE72,Pointage[#All],2,FALSE)*BF$63)</f>
        <v>0</v>
      </c>
      <c r="BG72" s="16">
        <f t="shared" si="194"/>
        <v>25</v>
      </c>
      <c r="BH72" s="20"/>
      <c r="BI72" s="15" t="str">
        <f t="shared" si="195"/>
        <v/>
      </c>
      <c r="BJ72" s="15">
        <f>IF(BI72="",0,VLOOKUP(BI72,Pointage[#All],2,FALSE)*BJ$63)</f>
        <v>0</v>
      </c>
      <c r="BK72" s="24"/>
      <c r="BL72" s="15" t="str">
        <f t="shared" si="196"/>
        <v/>
      </c>
      <c r="BM72" s="15">
        <f>IF(BL72="",0,VLOOKUP(BL72,Pointage[#All],2,FALSE)*BM$63)</f>
        <v>0</v>
      </c>
      <c r="BN72" s="24"/>
      <c r="BO72" s="15" t="str">
        <f t="shared" si="197"/>
        <v/>
      </c>
      <c r="BP72" s="15">
        <f>IF(BO72="",0,VLOOKUP(BO72,Pointage[#All],2,FALSE)*BP$63)</f>
        <v>0</v>
      </c>
      <c r="BQ72" s="24"/>
      <c r="BR72" s="15" t="str">
        <f t="shared" si="198"/>
        <v/>
      </c>
      <c r="BS72" s="15">
        <f>IF(BR72="",0,VLOOKUP(BR72,Pointage[#All],2,FALSE)*BS$63)</f>
        <v>0</v>
      </c>
      <c r="BT72" s="16">
        <f t="shared" si="199"/>
        <v>0</v>
      </c>
      <c r="BU72" s="20"/>
      <c r="BV72" s="15" t="str">
        <f t="shared" si="200"/>
        <v/>
      </c>
      <c r="BW72" s="15">
        <f>IF(BV72="",0,VLOOKUP(BV72,Pointage[#All],2,FALSE)*BW$63)</f>
        <v>0</v>
      </c>
      <c r="BX72" s="24"/>
      <c r="BY72" s="15" t="str">
        <f t="shared" si="201"/>
        <v/>
      </c>
      <c r="BZ72" s="15">
        <f>IF(BY72="",0,VLOOKUP(BY72,Pointage[#All],2,FALSE)*BZ$63)</f>
        <v>0</v>
      </c>
      <c r="CA72" s="24"/>
      <c r="CB72" s="15" t="str">
        <f t="shared" si="202"/>
        <v/>
      </c>
      <c r="CC72" s="15">
        <f>IF(CB72="",0,VLOOKUP(CB72,Pointage[#All],2,FALSE)*CC$63)</f>
        <v>0</v>
      </c>
      <c r="CD72" s="24"/>
      <c r="CE72" s="15" t="str">
        <f t="shared" si="203"/>
        <v/>
      </c>
      <c r="CF72" s="15">
        <f>IF(CE72="",0,VLOOKUP(CE72,Pointage[#All],2,FALSE)*CF$63)</f>
        <v>0</v>
      </c>
      <c r="CG72" s="16">
        <f t="shared" si="204"/>
        <v>0</v>
      </c>
      <c r="CH72" s="17">
        <f t="shared" si="205"/>
        <v>0</v>
      </c>
      <c r="CI72" s="25"/>
      <c r="CJ72" s="45">
        <f t="shared" si="206"/>
        <v>0</v>
      </c>
    </row>
    <row r="73" spans="1:88" x14ac:dyDescent="0.3">
      <c r="A73" s="20"/>
      <c r="B73" s="19" t="s">
        <v>131</v>
      </c>
      <c r="C73" s="19" t="s">
        <v>132</v>
      </c>
      <c r="D73" s="15">
        <f t="shared" si="171"/>
        <v>24</v>
      </c>
      <c r="E73" s="15">
        <f t="shared" si="172"/>
        <v>9</v>
      </c>
      <c r="F73" s="15" t="str">
        <f t="shared" si="173"/>
        <v/>
      </c>
      <c r="G73" s="15" t="str">
        <f t="shared" si="174"/>
        <v/>
      </c>
      <c r="H73" s="20">
        <v>62.570999999999998</v>
      </c>
      <c r="I73" s="15">
        <f t="shared" si="175"/>
        <v>1</v>
      </c>
      <c r="J73" s="15">
        <f>IF(I73="",0,VLOOKUP(I73,Pointage[#All],2,FALSE)*J$63)</f>
        <v>24</v>
      </c>
      <c r="K73" s="24"/>
      <c r="L73" s="15" t="str">
        <f t="shared" si="176"/>
        <v/>
      </c>
      <c r="M73" s="15">
        <f>IF(L73="",0,VLOOKUP(L73,Pointage[#All],2,FALSE)*M$63)</f>
        <v>0</v>
      </c>
      <c r="N73" s="24"/>
      <c r="O73" s="15" t="str">
        <f t="shared" si="177"/>
        <v/>
      </c>
      <c r="P73" s="15">
        <f>IF(O73="",0,VLOOKUP(O73,Pointage[#All],2,FALSE)*P$63)</f>
        <v>0</v>
      </c>
      <c r="Q73" s="24"/>
      <c r="R73" s="15" t="str">
        <f t="shared" si="178"/>
        <v/>
      </c>
      <c r="S73" s="15">
        <f>IF(R73="",0,VLOOKUP(R73,Pointage[#All],2,FALSE)*S$63)</f>
        <v>0</v>
      </c>
      <c r="T73" s="16">
        <f t="shared" si="179"/>
        <v>24</v>
      </c>
      <c r="U73" s="20"/>
      <c r="V73" s="15" t="str">
        <f t="shared" si="180"/>
        <v/>
      </c>
      <c r="W73" s="15">
        <f>IF(V73="",0,VLOOKUP(V73,Pointage[#All],2,FALSE)*W$63)</f>
        <v>0</v>
      </c>
      <c r="X73" s="24"/>
      <c r="Y73" s="15" t="str">
        <f t="shared" si="181"/>
        <v/>
      </c>
      <c r="Z73" s="15">
        <f>IF(Y73="",0,VLOOKUP(Y73,Pointage[#All],2,FALSE)*Z$63)</f>
        <v>0</v>
      </c>
      <c r="AA73" s="24"/>
      <c r="AB73" s="15" t="str">
        <f t="shared" si="182"/>
        <v/>
      </c>
      <c r="AC73" s="15">
        <f>IF(AB73="",0,VLOOKUP(AB73,Pointage[#All],2,FALSE)*AC$63)</f>
        <v>0</v>
      </c>
      <c r="AD73" s="24"/>
      <c r="AE73" s="15" t="str">
        <f t="shared" si="183"/>
        <v/>
      </c>
      <c r="AF73" s="15">
        <f>IF(AE73="",0,VLOOKUP(AE73,Pointage[#All],2,FALSE)*AF$63)</f>
        <v>0</v>
      </c>
      <c r="AG73" s="16">
        <f t="shared" si="184"/>
        <v>0</v>
      </c>
      <c r="AH73" s="20"/>
      <c r="AI73" s="15" t="str">
        <f t="shared" si="185"/>
        <v/>
      </c>
      <c r="AJ73" s="15">
        <f>IF(AI73="",0,VLOOKUP(AI73,Pointage[#All],2,FALSE)*AJ$63)</f>
        <v>0</v>
      </c>
      <c r="AK73" s="24"/>
      <c r="AL73" s="15" t="str">
        <f t="shared" si="186"/>
        <v/>
      </c>
      <c r="AM73" s="15">
        <f>IF(AL73="",0,VLOOKUP(AL73,Pointage[#All],2,FALSE)*AM$63)</f>
        <v>0</v>
      </c>
      <c r="AN73" s="24"/>
      <c r="AO73" s="15" t="str">
        <f t="shared" si="187"/>
        <v/>
      </c>
      <c r="AP73" s="15">
        <f>IF(AO73="",0,VLOOKUP(AO73,Pointage[#All],2,FALSE)*AP$63)</f>
        <v>0</v>
      </c>
      <c r="AQ73" s="24"/>
      <c r="AR73" s="15" t="str">
        <f t="shared" si="188"/>
        <v/>
      </c>
      <c r="AS73" s="15">
        <f>IF(AR73="",0,VLOOKUP(AR73,Pointage[#All],2,FALSE)*AS$63)</f>
        <v>0</v>
      </c>
      <c r="AT73" s="16">
        <f t="shared" si="189"/>
        <v>0</v>
      </c>
      <c r="AU73" s="20"/>
      <c r="AV73" s="15" t="str">
        <f t="shared" si="190"/>
        <v/>
      </c>
      <c r="AW73" s="15">
        <f>IF(AV73="",0,VLOOKUP(AV73,Pointage[#All],2,FALSE)*AW$63)</f>
        <v>0</v>
      </c>
      <c r="AX73" s="24"/>
      <c r="AY73" s="15" t="str">
        <f t="shared" si="191"/>
        <v/>
      </c>
      <c r="AZ73" s="15">
        <f>IF(AY73="",0,VLOOKUP(AY73,Pointage[#All],2,FALSE)*AZ$63)</f>
        <v>0</v>
      </c>
      <c r="BA73" s="24"/>
      <c r="BB73" s="15" t="str">
        <f t="shared" si="192"/>
        <v/>
      </c>
      <c r="BC73" s="15">
        <f>IF(BB73="",0,VLOOKUP(BB73,Pointage[#All],2,FALSE)*BC$63)</f>
        <v>0</v>
      </c>
      <c r="BD73" s="24"/>
      <c r="BE73" s="15" t="str">
        <f t="shared" si="193"/>
        <v/>
      </c>
      <c r="BF73" s="15">
        <f>IF(BE73="",0,VLOOKUP(BE73,Pointage[#All],2,FALSE)*BF$63)</f>
        <v>0</v>
      </c>
      <c r="BG73" s="16">
        <f t="shared" si="194"/>
        <v>0</v>
      </c>
      <c r="BH73" s="20"/>
      <c r="BI73" s="15" t="str">
        <f t="shared" si="195"/>
        <v/>
      </c>
      <c r="BJ73" s="15">
        <f>IF(BI73="",0,VLOOKUP(BI73,Pointage[#All],2,FALSE)*BJ$63)</f>
        <v>0</v>
      </c>
      <c r="BK73" s="24"/>
      <c r="BL73" s="15" t="str">
        <f t="shared" si="196"/>
        <v/>
      </c>
      <c r="BM73" s="15">
        <f>IF(BL73="",0,VLOOKUP(BL73,Pointage[#All],2,FALSE)*BM$63)</f>
        <v>0</v>
      </c>
      <c r="BN73" s="24"/>
      <c r="BO73" s="15" t="str">
        <f t="shared" si="197"/>
        <v/>
      </c>
      <c r="BP73" s="15">
        <f>IF(BO73="",0,VLOOKUP(BO73,Pointage[#All],2,FALSE)*BP$63)</f>
        <v>0</v>
      </c>
      <c r="BQ73" s="24"/>
      <c r="BR73" s="15" t="str">
        <f t="shared" si="198"/>
        <v/>
      </c>
      <c r="BS73" s="15">
        <f>IF(BR73="",0,VLOOKUP(BR73,Pointage[#All],2,FALSE)*BS$63)</f>
        <v>0</v>
      </c>
      <c r="BT73" s="16">
        <f t="shared" si="199"/>
        <v>0</v>
      </c>
      <c r="BU73" s="20"/>
      <c r="BV73" s="15" t="str">
        <f t="shared" si="200"/>
        <v/>
      </c>
      <c r="BW73" s="15">
        <f>IF(BV73="",0,VLOOKUP(BV73,Pointage[#All],2,FALSE)*BW$63)</f>
        <v>0</v>
      </c>
      <c r="BX73" s="24"/>
      <c r="BY73" s="15" t="str">
        <f t="shared" si="201"/>
        <v/>
      </c>
      <c r="BZ73" s="15">
        <f>IF(BY73="",0,VLOOKUP(BY73,Pointage[#All],2,FALSE)*BZ$63)</f>
        <v>0</v>
      </c>
      <c r="CA73" s="24"/>
      <c r="CB73" s="15" t="str">
        <f t="shared" si="202"/>
        <v/>
      </c>
      <c r="CC73" s="15">
        <f>IF(CB73="",0,VLOOKUP(CB73,Pointage[#All],2,FALSE)*CC$63)</f>
        <v>0</v>
      </c>
      <c r="CD73" s="24"/>
      <c r="CE73" s="15" t="str">
        <f t="shared" si="203"/>
        <v/>
      </c>
      <c r="CF73" s="15">
        <f>IF(CE73="",0,VLOOKUP(CE73,Pointage[#All],2,FALSE)*CF$63)</f>
        <v>0</v>
      </c>
      <c r="CG73" s="16">
        <f t="shared" si="204"/>
        <v>0</v>
      </c>
      <c r="CH73" s="17">
        <f t="shared" si="205"/>
        <v>0</v>
      </c>
      <c r="CI73" s="25"/>
      <c r="CJ73" s="45">
        <f t="shared" si="206"/>
        <v>0</v>
      </c>
    </row>
    <row r="74" spans="1:88" x14ac:dyDescent="0.3">
      <c r="A74" s="20"/>
      <c r="B74" s="19" t="s">
        <v>191</v>
      </c>
      <c r="C74" s="19" t="s">
        <v>197</v>
      </c>
      <c r="D74" s="15">
        <f t="shared" si="171"/>
        <v>6</v>
      </c>
      <c r="E74" s="15">
        <f t="shared" si="172"/>
        <v>10</v>
      </c>
      <c r="F74" s="15">
        <f t="shared" si="173"/>
        <v>6</v>
      </c>
      <c r="G74" s="15" t="str">
        <f t="shared" si="174"/>
        <v/>
      </c>
      <c r="H74" s="20"/>
      <c r="I74" s="15" t="str">
        <f t="shared" si="175"/>
        <v/>
      </c>
      <c r="J74" s="15">
        <f>IF(I74="",0,VLOOKUP(I74,Pointage[#All],2,FALSE)*J$63)</f>
        <v>0</v>
      </c>
      <c r="K74" s="24"/>
      <c r="L74" s="15" t="str">
        <f t="shared" si="176"/>
        <v/>
      </c>
      <c r="M74" s="15">
        <f>IF(L74="",0,VLOOKUP(L74,Pointage[#All],2,FALSE)*M$63)</f>
        <v>0</v>
      </c>
      <c r="N74" s="24"/>
      <c r="O74" s="15" t="str">
        <f t="shared" si="177"/>
        <v/>
      </c>
      <c r="P74" s="15">
        <f>IF(O74="",0,VLOOKUP(O74,Pointage[#All],2,FALSE)*P$63)</f>
        <v>0</v>
      </c>
      <c r="Q74" s="24"/>
      <c r="R74" s="15" t="str">
        <f t="shared" si="178"/>
        <v/>
      </c>
      <c r="S74" s="15">
        <f>IF(R74="",0,VLOOKUP(R74,Pointage[#All],2,FALSE)*S$63)</f>
        <v>0</v>
      </c>
      <c r="T74" s="16">
        <f t="shared" si="179"/>
        <v>0</v>
      </c>
      <c r="U74" s="20"/>
      <c r="V74" s="15" t="str">
        <f t="shared" si="180"/>
        <v/>
      </c>
      <c r="W74" s="15">
        <f>IF(V74="",0,VLOOKUP(V74,Pointage[#All],2,FALSE)*W$63)</f>
        <v>0</v>
      </c>
      <c r="X74" s="24"/>
      <c r="Y74" s="15" t="str">
        <f t="shared" si="181"/>
        <v/>
      </c>
      <c r="Z74" s="15">
        <f>IF(Y74="",0,VLOOKUP(Y74,Pointage[#All],2,FALSE)*Z$63)</f>
        <v>0</v>
      </c>
      <c r="AA74" s="24"/>
      <c r="AB74" s="15" t="str">
        <f t="shared" si="182"/>
        <v/>
      </c>
      <c r="AC74" s="15">
        <f>IF(AB74="",0,VLOOKUP(AB74,Pointage[#All],2,FALSE)*AC$63)</f>
        <v>0</v>
      </c>
      <c r="AD74" s="24"/>
      <c r="AE74" s="15" t="str">
        <f t="shared" si="183"/>
        <v/>
      </c>
      <c r="AF74" s="15">
        <f>IF(AE74="",0,VLOOKUP(AE74,Pointage[#All],2,FALSE)*AF$63)</f>
        <v>0</v>
      </c>
      <c r="AG74" s="16">
        <f t="shared" si="184"/>
        <v>0</v>
      </c>
      <c r="AH74" s="20"/>
      <c r="AI74" s="15" t="str">
        <f t="shared" si="185"/>
        <v/>
      </c>
      <c r="AJ74" s="15">
        <f>IF(AI74="",0,VLOOKUP(AI74,Pointage[#All],2,FALSE)*AJ$63)</f>
        <v>0</v>
      </c>
      <c r="AK74" s="24"/>
      <c r="AL74" s="15" t="str">
        <f t="shared" si="186"/>
        <v/>
      </c>
      <c r="AM74" s="15">
        <f>IF(AL74="",0,VLOOKUP(AL74,Pointage[#All],2,FALSE)*AM$63)</f>
        <v>0</v>
      </c>
      <c r="AN74" s="24"/>
      <c r="AO74" s="15" t="str">
        <f t="shared" si="187"/>
        <v/>
      </c>
      <c r="AP74" s="15">
        <f>IF(AO74="",0,VLOOKUP(AO74,Pointage[#All],2,FALSE)*AP$63)</f>
        <v>0</v>
      </c>
      <c r="AQ74" s="24"/>
      <c r="AR74" s="15" t="str">
        <f t="shared" si="188"/>
        <v/>
      </c>
      <c r="AS74" s="15">
        <f>IF(AR74="",0,VLOOKUP(AR74,Pointage[#All],2,FALSE)*AS$63)</f>
        <v>0</v>
      </c>
      <c r="AT74" s="16">
        <f t="shared" si="189"/>
        <v>0</v>
      </c>
      <c r="AU74" s="20"/>
      <c r="AV74" s="15" t="str">
        <f t="shared" si="190"/>
        <v/>
      </c>
      <c r="AW74" s="15">
        <f>IF(AV74="",0,VLOOKUP(AV74,Pointage[#All],2,FALSE)*AW$63)</f>
        <v>0</v>
      </c>
      <c r="AX74" s="24"/>
      <c r="AY74" s="15" t="str">
        <f t="shared" si="191"/>
        <v/>
      </c>
      <c r="AZ74" s="15">
        <f>IF(AY74="",0,VLOOKUP(AY74,Pointage[#All],2,FALSE)*AZ$63)</f>
        <v>0</v>
      </c>
      <c r="BA74" s="24"/>
      <c r="BB74" s="15" t="str">
        <f t="shared" si="192"/>
        <v/>
      </c>
      <c r="BC74" s="15">
        <f>IF(BB74="",0,VLOOKUP(BB74,Pointage[#All],2,FALSE)*BC$63)</f>
        <v>0</v>
      </c>
      <c r="BD74" s="24"/>
      <c r="BE74" s="15" t="str">
        <f t="shared" si="193"/>
        <v/>
      </c>
      <c r="BF74" s="15">
        <f>IF(BE74="",0,VLOOKUP(BE74,Pointage[#All],2,FALSE)*BF$63)</f>
        <v>0</v>
      </c>
      <c r="BG74" s="16">
        <f t="shared" si="194"/>
        <v>0</v>
      </c>
      <c r="BH74" s="20"/>
      <c r="BI74" s="15" t="str">
        <f t="shared" si="195"/>
        <v/>
      </c>
      <c r="BJ74" s="15">
        <f>IF(BI74="",0,VLOOKUP(BI74,Pointage[#All],2,FALSE)*BJ$63)</f>
        <v>0</v>
      </c>
      <c r="BK74" s="24"/>
      <c r="BL74" s="15" t="str">
        <f t="shared" si="196"/>
        <v/>
      </c>
      <c r="BM74" s="15">
        <f>IF(BL74="",0,VLOOKUP(BL74,Pointage[#All],2,FALSE)*BM$63)</f>
        <v>0</v>
      </c>
      <c r="BN74" s="24"/>
      <c r="BO74" s="15" t="str">
        <f t="shared" si="197"/>
        <v/>
      </c>
      <c r="BP74" s="15">
        <f>IF(BO74="",0,VLOOKUP(BO74,Pointage[#All],2,FALSE)*BP$63)</f>
        <v>0</v>
      </c>
      <c r="BQ74" s="24">
        <v>65.95</v>
      </c>
      <c r="BR74" s="15">
        <f t="shared" si="198"/>
        <v>1</v>
      </c>
      <c r="BS74" s="15">
        <f>IF(BR74="",0,VLOOKUP(BR74,Pointage[#All],2,FALSE)*BS$63)</f>
        <v>6</v>
      </c>
      <c r="BT74" s="16">
        <f t="shared" si="199"/>
        <v>6</v>
      </c>
      <c r="BU74" s="20"/>
      <c r="BV74" s="15" t="str">
        <f t="shared" si="200"/>
        <v/>
      </c>
      <c r="BW74" s="15">
        <f>IF(BV74="",0,VLOOKUP(BV74,Pointage[#All],2,FALSE)*BW$63)</f>
        <v>0</v>
      </c>
      <c r="BX74" s="24"/>
      <c r="BY74" s="15" t="str">
        <f t="shared" si="201"/>
        <v/>
      </c>
      <c r="BZ74" s="15">
        <f>IF(BY74="",0,VLOOKUP(BY74,Pointage[#All],2,FALSE)*BZ$63)</f>
        <v>0</v>
      </c>
      <c r="CA74" s="24"/>
      <c r="CB74" s="15" t="str">
        <f t="shared" si="202"/>
        <v/>
      </c>
      <c r="CC74" s="15">
        <f>IF(CB74="",0,VLOOKUP(CB74,Pointage[#All],2,FALSE)*CC$63)</f>
        <v>0</v>
      </c>
      <c r="CD74" s="24"/>
      <c r="CE74" s="15" t="str">
        <f t="shared" si="203"/>
        <v/>
      </c>
      <c r="CF74" s="15">
        <f>IF(CE74="",0,VLOOKUP(CE74,Pointage[#All],2,FALSE)*CF$63)</f>
        <v>0</v>
      </c>
      <c r="CG74" s="16">
        <f t="shared" si="204"/>
        <v>0</v>
      </c>
      <c r="CH74" s="17">
        <f t="shared" si="205"/>
        <v>6</v>
      </c>
      <c r="CI74" s="25"/>
      <c r="CJ74" s="45">
        <f t="shared" si="206"/>
        <v>0</v>
      </c>
    </row>
    <row r="75" spans="1:88" x14ac:dyDescent="0.3">
      <c r="A75" s="82" t="s">
        <v>28</v>
      </c>
      <c r="B75" s="83"/>
      <c r="C75" s="83"/>
      <c r="D75" s="83"/>
      <c r="E75" s="83"/>
      <c r="F75" s="83"/>
      <c r="G75" s="84"/>
      <c r="H75" s="28" t="s">
        <v>8</v>
      </c>
      <c r="I75" s="13" t="s">
        <v>12</v>
      </c>
      <c r="J75" s="31">
        <v>2</v>
      </c>
      <c r="K75" s="25" t="s">
        <v>14</v>
      </c>
      <c r="L75" s="13" t="s">
        <v>12</v>
      </c>
      <c r="M75" s="31">
        <v>0</v>
      </c>
      <c r="N75" s="42" t="s">
        <v>17</v>
      </c>
      <c r="O75" s="13" t="s">
        <v>12</v>
      </c>
      <c r="P75" s="31">
        <v>0</v>
      </c>
      <c r="Q75" s="25" t="s">
        <v>15</v>
      </c>
      <c r="R75" s="13" t="s">
        <v>12</v>
      </c>
      <c r="S75" s="31">
        <v>0</v>
      </c>
      <c r="T75" s="72" t="s">
        <v>1</v>
      </c>
      <c r="U75" s="28" t="s">
        <v>8</v>
      </c>
      <c r="V75" s="13" t="s">
        <v>12</v>
      </c>
      <c r="W75" s="30">
        <v>1</v>
      </c>
      <c r="X75" s="25" t="s">
        <v>14</v>
      </c>
      <c r="Y75" s="13" t="s">
        <v>12</v>
      </c>
      <c r="Z75" s="30">
        <v>0</v>
      </c>
      <c r="AA75" s="42" t="s">
        <v>17</v>
      </c>
      <c r="AB75" s="13" t="s">
        <v>12</v>
      </c>
      <c r="AC75" s="30"/>
      <c r="AD75" s="25" t="s">
        <v>15</v>
      </c>
      <c r="AE75" s="13" t="s">
        <v>12</v>
      </c>
      <c r="AF75" s="30">
        <v>0</v>
      </c>
      <c r="AG75" s="72" t="s">
        <v>1</v>
      </c>
      <c r="AH75" s="28" t="s">
        <v>8</v>
      </c>
      <c r="AI75" s="13" t="s">
        <v>12</v>
      </c>
      <c r="AJ75" s="31"/>
      <c r="AK75" s="25" t="s">
        <v>14</v>
      </c>
      <c r="AL75" s="13" t="s">
        <v>12</v>
      </c>
      <c r="AM75" s="31">
        <v>0</v>
      </c>
      <c r="AN75" s="42" t="s">
        <v>17</v>
      </c>
      <c r="AO75" s="13" t="s">
        <v>12</v>
      </c>
      <c r="AP75" s="31">
        <v>0</v>
      </c>
      <c r="AQ75" s="25" t="s">
        <v>15</v>
      </c>
      <c r="AR75" s="13" t="s">
        <v>12</v>
      </c>
      <c r="AS75" s="31">
        <v>1</v>
      </c>
      <c r="AT75" s="72" t="s">
        <v>1</v>
      </c>
      <c r="AU75" s="28" t="s">
        <v>8</v>
      </c>
      <c r="AV75" s="13" t="s">
        <v>12</v>
      </c>
      <c r="AW75" s="30"/>
      <c r="AX75" s="25" t="s">
        <v>14</v>
      </c>
      <c r="AY75" s="13" t="s">
        <v>12</v>
      </c>
      <c r="AZ75" s="30">
        <v>0</v>
      </c>
      <c r="BA75" s="42" t="s">
        <v>17</v>
      </c>
      <c r="BB75" s="13" t="s">
        <v>12</v>
      </c>
      <c r="BC75" s="30">
        <v>0</v>
      </c>
      <c r="BD75" s="25" t="s">
        <v>15</v>
      </c>
      <c r="BE75" s="13" t="s">
        <v>12</v>
      </c>
      <c r="BF75" s="30">
        <v>2</v>
      </c>
      <c r="BG75" s="72" t="s">
        <v>1</v>
      </c>
      <c r="BH75" s="28" t="s">
        <v>8</v>
      </c>
      <c r="BI75" s="13" t="s">
        <v>12</v>
      </c>
      <c r="BJ75" s="31"/>
      <c r="BK75" s="25" t="s">
        <v>14</v>
      </c>
      <c r="BL75" s="13" t="s">
        <v>12</v>
      </c>
      <c r="BM75" s="31"/>
      <c r="BN75" s="42" t="s">
        <v>17</v>
      </c>
      <c r="BO75" s="13" t="s">
        <v>12</v>
      </c>
      <c r="BP75" s="31"/>
      <c r="BQ75" s="25" t="s">
        <v>15</v>
      </c>
      <c r="BR75" s="13" t="s">
        <v>12</v>
      </c>
      <c r="BS75" s="31"/>
      <c r="BT75" s="72" t="s">
        <v>1</v>
      </c>
      <c r="BU75" s="28" t="s">
        <v>8</v>
      </c>
      <c r="BV75" s="13" t="s">
        <v>12</v>
      </c>
      <c r="BW75" s="30"/>
      <c r="BX75" s="25" t="s">
        <v>14</v>
      </c>
      <c r="BY75" s="13" t="s">
        <v>12</v>
      </c>
      <c r="BZ75" s="30"/>
      <c r="CA75" s="42" t="s">
        <v>17</v>
      </c>
      <c r="CB75" s="13" t="s">
        <v>12</v>
      </c>
      <c r="CC75" s="30"/>
      <c r="CD75" s="25" t="s">
        <v>15</v>
      </c>
      <c r="CE75" s="13" t="s">
        <v>12</v>
      </c>
      <c r="CF75" s="30"/>
      <c r="CG75" s="72" t="s">
        <v>1</v>
      </c>
      <c r="CH75" s="72" t="s">
        <v>1</v>
      </c>
      <c r="CI75" s="38"/>
      <c r="CJ75" s="45">
        <f t="shared" ref="CJ75:CJ91" si="207">BW75+BZ75+CC75+CF75</f>
        <v>0</v>
      </c>
    </row>
    <row r="76" spans="1:88" x14ac:dyDescent="0.3">
      <c r="A76" s="79"/>
      <c r="B76" s="80"/>
      <c r="C76" s="80"/>
      <c r="D76" s="80"/>
      <c r="E76" s="80"/>
      <c r="F76" s="80"/>
      <c r="G76" s="81"/>
      <c r="H76" s="28" t="s">
        <v>9</v>
      </c>
      <c r="I76" s="1" t="s">
        <v>10</v>
      </c>
      <c r="J76" s="1" t="s">
        <v>11</v>
      </c>
      <c r="K76" s="25" t="s">
        <v>9</v>
      </c>
      <c r="L76" s="1" t="s">
        <v>10</v>
      </c>
      <c r="M76" s="1" t="s">
        <v>11</v>
      </c>
      <c r="N76" s="25" t="s">
        <v>9</v>
      </c>
      <c r="O76" s="1" t="s">
        <v>10</v>
      </c>
      <c r="P76" s="1" t="s">
        <v>11</v>
      </c>
      <c r="Q76" s="25" t="s">
        <v>9</v>
      </c>
      <c r="R76" s="1" t="s">
        <v>10</v>
      </c>
      <c r="S76" s="1" t="s">
        <v>11</v>
      </c>
      <c r="T76" s="72"/>
      <c r="U76" s="28" t="s">
        <v>9</v>
      </c>
      <c r="V76" s="1" t="s">
        <v>10</v>
      </c>
      <c r="W76" s="1" t="s">
        <v>11</v>
      </c>
      <c r="X76" s="25" t="s">
        <v>9</v>
      </c>
      <c r="Y76" s="1" t="s">
        <v>10</v>
      </c>
      <c r="Z76" s="1" t="s">
        <v>11</v>
      </c>
      <c r="AA76" s="25" t="s">
        <v>9</v>
      </c>
      <c r="AB76" s="1" t="s">
        <v>10</v>
      </c>
      <c r="AC76" s="1" t="s">
        <v>11</v>
      </c>
      <c r="AD76" s="25" t="s">
        <v>9</v>
      </c>
      <c r="AE76" s="1" t="s">
        <v>10</v>
      </c>
      <c r="AF76" s="1" t="s">
        <v>11</v>
      </c>
      <c r="AG76" s="72"/>
      <c r="AH76" s="28" t="s">
        <v>9</v>
      </c>
      <c r="AI76" s="1" t="s">
        <v>10</v>
      </c>
      <c r="AJ76" s="1" t="s">
        <v>11</v>
      </c>
      <c r="AK76" s="25" t="s">
        <v>9</v>
      </c>
      <c r="AL76" s="1" t="s">
        <v>10</v>
      </c>
      <c r="AM76" s="1" t="s">
        <v>11</v>
      </c>
      <c r="AN76" s="25" t="s">
        <v>9</v>
      </c>
      <c r="AO76" s="1" t="s">
        <v>10</v>
      </c>
      <c r="AP76" s="1" t="s">
        <v>11</v>
      </c>
      <c r="AQ76" s="25" t="s">
        <v>9</v>
      </c>
      <c r="AR76" s="1" t="s">
        <v>10</v>
      </c>
      <c r="AS76" s="1" t="s">
        <v>11</v>
      </c>
      <c r="AT76" s="72"/>
      <c r="AU76" s="28" t="s">
        <v>9</v>
      </c>
      <c r="AV76" s="1" t="s">
        <v>10</v>
      </c>
      <c r="AW76" s="1" t="s">
        <v>11</v>
      </c>
      <c r="AX76" s="25" t="s">
        <v>9</v>
      </c>
      <c r="AY76" s="1" t="s">
        <v>10</v>
      </c>
      <c r="AZ76" s="1" t="s">
        <v>11</v>
      </c>
      <c r="BA76" s="25" t="s">
        <v>9</v>
      </c>
      <c r="BB76" s="1" t="s">
        <v>10</v>
      </c>
      <c r="BC76" s="1" t="s">
        <v>11</v>
      </c>
      <c r="BD76" s="25" t="s">
        <v>9</v>
      </c>
      <c r="BE76" s="1" t="s">
        <v>10</v>
      </c>
      <c r="BF76" s="1" t="s">
        <v>11</v>
      </c>
      <c r="BG76" s="72"/>
      <c r="BH76" s="28" t="s">
        <v>9</v>
      </c>
      <c r="BI76" s="1" t="s">
        <v>10</v>
      </c>
      <c r="BJ76" s="1" t="s">
        <v>11</v>
      </c>
      <c r="BK76" s="25" t="s">
        <v>9</v>
      </c>
      <c r="BL76" s="1" t="s">
        <v>10</v>
      </c>
      <c r="BM76" s="1" t="s">
        <v>11</v>
      </c>
      <c r="BN76" s="25" t="s">
        <v>9</v>
      </c>
      <c r="BO76" s="1" t="s">
        <v>10</v>
      </c>
      <c r="BP76" s="1" t="s">
        <v>11</v>
      </c>
      <c r="BQ76" s="25" t="s">
        <v>9</v>
      </c>
      <c r="BR76" s="1" t="s">
        <v>10</v>
      </c>
      <c r="BS76" s="1" t="s">
        <v>11</v>
      </c>
      <c r="BT76" s="72"/>
      <c r="BU76" s="28" t="s">
        <v>9</v>
      </c>
      <c r="BV76" s="1" t="s">
        <v>10</v>
      </c>
      <c r="BW76" s="1" t="s">
        <v>11</v>
      </c>
      <c r="BX76" s="25" t="s">
        <v>9</v>
      </c>
      <c r="BY76" s="1" t="s">
        <v>10</v>
      </c>
      <c r="BZ76" s="1" t="s">
        <v>11</v>
      </c>
      <c r="CA76" s="25" t="s">
        <v>9</v>
      </c>
      <c r="CB76" s="1" t="s">
        <v>10</v>
      </c>
      <c r="CC76" s="1" t="s">
        <v>11</v>
      </c>
      <c r="CD76" s="25" t="s">
        <v>9</v>
      </c>
      <c r="CE76" s="1" t="s">
        <v>10</v>
      </c>
      <c r="CF76" s="1" t="s">
        <v>11</v>
      </c>
      <c r="CG76" s="72"/>
      <c r="CH76" s="72"/>
      <c r="CI76" s="38"/>
      <c r="CJ76" s="45"/>
    </row>
    <row r="77" spans="1:88" x14ac:dyDescent="0.3">
      <c r="A77" s="20">
        <v>1462</v>
      </c>
      <c r="B77" s="19" t="s">
        <v>122</v>
      </c>
      <c r="C77" s="19" t="s">
        <v>123</v>
      </c>
      <c r="D77" s="15">
        <f t="shared" ref="D77:D82" si="208">T77+AG77++AT77+BG77+BT77+CG77</f>
        <v>25</v>
      </c>
      <c r="E77" s="15">
        <f t="shared" ref="E77:E82" si="209">IF(D77=0,"",RANK(D77,D$77:D$82,0))</f>
        <v>1</v>
      </c>
      <c r="F77" s="15">
        <f t="shared" ref="F77:F82" si="210">IF(CH77=0,"",RANK(CH77,CH$77:CH$82,0))</f>
        <v>1</v>
      </c>
      <c r="G77" s="15" t="str">
        <f t="shared" ref="G77:G82" si="211">IF(E77=1,"Or",IF(E77=2,"Argent",IF(E77=3,"Bronze","")))</f>
        <v>Or</v>
      </c>
      <c r="H77" s="20">
        <v>54</v>
      </c>
      <c r="I77" s="15">
        <f t="shared" ref="I77:I82" si="212">IF(H77=0,"",IF(COUNTIF(H$77:H$82,"&gt;0")&gt;1,RANK(H77,H$77:H$82,0),IF(H77&gt;=63,IF(AND(H77&gt;=58,H77&lt;=62.9),2,3))))</f>
        <v>2</v>
      </c>
      <c r="J77" s="15">
        <f>IF(I77="",0,VLOOKUP(I77,Pointage[#All],2,FALSE)*J$75)</f>
        <v>10</v>
      </c>
      <c r="K77" s="60">
        <v>52895</v>
      </c>
      <c r="L77" s="15">
        <f>IF(K77=0,"",IF(COUNTIF(K$77:K$82,"&gt;0")&gt;1,RANK(K77,K$77:K$82,0),IF(K77&gt;=63,IF(AND(K77&gt;=58,K77&lt;=62.9),2,3))))</f>
        <v>3</v>
      </c>
      <c r="M77" s="15">
        <f>IF(L77="",0,VLOOKUP(L77,Pointage[#All],2,FALSE)*M$75)</f>
        <v>0</v>
      </c>
      <c r="N77" s="24"/>
      <c r="O77" s="15" t="str">
        <f>IF(N77=0,"",IF(COUNTIF(N$77:N$82,"&gt;0")&gt;1,RANK(N77,N$77:N$82,0),IF(N77&gt;=63,1,IF(AND(N77&gt;=58,N77&lt;62.9),2,3))))</f>
        <v/>
      </c>
      <c r="P77" s="15">
        <f>IF(O77="",0,VLOOKUP(O77,Pointage[#All],2,FALSE)*P$75)</f>
        <v>0</v>
      </c>
      <c r="Q77" s="60">
        <v>53813</v>
      </c>
      <c r="R77" s="15">
        <f>IF(Q77=0,"",IF(COUNTIF(Q$77:Q$82,"&gt;0")&gt;1,RANK(Q77,Q$77:Q$82,0),IF(Q77&gt;=63,IF(AND(Q77&gt;=58,Q77&lt;=62.9),2,3))))</f>
        <v>3</v>
      </c>
      <c r="S77" s="15">
        <f>IF(R77="",0,VLOOKUP(R77,Pointage[#All],2,FALSE)*S$75)</f>
        <v>0</v>
      </c>
      <c r="T77" s="16">
        <f t="shared" ref="T77:T82" si="213">IF(J77="","",J77+M77+S77)</f>
        <v>10</v>
      </c>
      <c r="U77" s="20"/>
      <c r="V77" s="15" t="str">
        <f>IF(U77=0,"",IF(COUNTIF(U$77:U$82,"&gt;0")&gt;1,RANK(U77,U$77:U$82,0),IF(U77&gt;=63,1,IF(AND(U77&gt;=58,U77&lt;62.9),2,3))))</f>
        <v/>
      </c>
      <c r="W77" s="15">
        <f>IF(V77="",0,VLOOKUP(V77,Pointage[#All],2,FALSE)*W$75)</f>
        <v>0</v>
      </c>
      <c r="X77" s="24"/>
      <c r="Y77" s="15" t="str">
        <f>IF(X77=0,"",IF(COUNTIF(X$77:X$82,"&gt;0")&gt;1,RANK(X77,X$77:X$82,0),IF(X77&gt;=63,1,IF(AND(X77&gt;=58,X77&lt;62.9),2,3))))</f>
        <v/>
      </c>
      <c r="Z77" s="15">
        <f>IF(Y77="",0,VLOOKUP(Y77,Pointage[#All],2,FALSE)*Z$75)</f>
        <v>0</v>
      </c>
      <c r="AA77" s="24"/>
      <c r="AB77" s="15" t="str">
        <f>IF(AA77=0,"",IF(COUNTIF(AA$77:AA$82,"&gt;0")&gt;1,RANK(AA77,AA$77:AA$82,0),IF(AA77&gt;=63,1,IF(AND(AA77&gt;=58,AA77&lt;62.9),2,3))))</f>
        <v/>
      </c>
      <c r="AC77" s="15">
        <f>IF(AB77="",0,VLOOKUP(AB77,Pointage[#All],2,FALSE)*AC$75)</f>
        <v>0</v>
      </c>
      <c r="AD77" s="24"/>
      <c r="AE77" s="15" t="str">
        <f>IF(AD77=0,"",IF(COUNTIF(AD$77:AD$82,"&gt;0")&gt;1,RANK(AD77,AD$77:AD$82,0),IF(AD77&gt;=60,1,IF(AND(AD77&gt;=57,AD77&lt;=59.9),2,3))))</f>
        <v/>
      </c>
      <c r="AF77" s="15">
        <f>IF(AE77="",0,VLOOKUP(AE77,Pointage[#All],2,FALSE)*AF$75)</f>
        <v>0</v>
      </c>
      <c r="AG77" s="16">
        <f t="shared" ref="AG77:AG82" si="214">IF(W77="","",W77+Z77+AF77)</f>
        <v>0</v>
      </c>
      <c r="AH77" s="20"/>
      <c r="AI77" s="15" t="str">
        <f>IF(AH77=0,"",IF(COUNTIF(AH$77:AH$82,"&gt;0")&gt;1,RANK(AH77,AH$77:AH$82,0),IF(AH77&gt;=63,1,IF(AND(AH77&gt;=58,AH77&lt;62.9),2,3))))</f>
        <v/>
      </c>
      <c r="AJ77" s="15">
        <f>IF(AI77="",0,VLOOKUP(AI77,Pointage[#All],2,FALSE)*AJ$75)</f>
        <v>0</v>
      </c>
      <c r="AK77" s="24">
        <v>53.02</v>
      </c>
      <c r="AL77" s="15">
        <f>IF(AK77=0,"",IF(COUNTIF(AK$77:AK$82,"&gt;0")&gt;1,RANK(AK77,AK$77:AK$82,0),IF(AK77&gt;=63,1,IF(AND(AK77&gt;=58,AK77&lt;62.9),2,3))))</f>
        <v>3</v>
      </c>
      <c r="AM77" s="15">
        <f>IF(AL77="",0,VLOOKUP(AL77,Pointage[#All],2,FALSE)*AM$75)</f>
        <v>0</v>
      </c>
      <c r="AN77" s="24">
        <v>53.87</v>
      </c>
      <c r="AO77" s="15">
        <f>IF(AN77=0,"",IF(COUNTIF(AN$77:AN$82,"&gt;0")&gt;1,RANK(AN77,AN$77:AN$82,0),IF(AN77&gt;=63,1,IF(AND(AN77&gt;=58,AN77&lt;62.9),2,3))))</f>
        <v>3</v>
      </c>
      <c r="AP77" s="15">
        <f>IF(AO77="",0,VLOOKUP(AO77,Pointage[#All],2,FALSE)*AP$75)</f>
        <v>0</v>
      </c>
      <c r="AQ77" s="24">
        <v>61.7</v>
      </c>
      <c r="AR77" s="15">
        <v>2</v>
      </c>
      <c r="AS77" s="15">
        <f>IF(AR77="",0,VLOOKUP(AR77,Pointage[#All],2,FALSE)*AS$75)</f>
        <v>5</v>
      </c>
      <c r="AT77" s="16">
        <f t="shared" ref="AT77:AT82" si="215">IF(AM77="","",AM77+AS77+AP77)</f>
        <v>5</v>
      </c>
      <c r="AU77" s="20"/>
      <c r="AV77" s="15" t="str">
        <f t="shared" ref="AV77:AV82" si="216">IF(AU77=0,"",IF(COUNTIF(AU$77:AU$82,"&gt;0")&gt;1,RANK(AU77,AU$77:AU$82,0),IF(AU77&gt;=63,1,IF(AND(AU77&gt;=60,AU77&lt;=62.9),2,3))))</f>
        <v/>
      </c>
      <c r="AW77" s="15">
        <f>IF(AV77="",0,VLOOKUP(AV77,Pointage[#All],2,FALSE)*AW$75)</f>
        <v>0</v>
      </c>
      <c r="AX77" s="24">
        <v>56.710999999999999</v>
      </c>
      <c r="AY77" s="15">
        <f t="shared" ref="AY77:AY82" si="217">IF(AX77=0,"",IF(COUNTIF(AX$77:AX$82,"&gt;0")&gt;1,RANK(AX77,AX$77:AX$82,0),IF(AX77&gt;=63,1,IF(AND(AX77&gt;=60,AX77&lt;=62.9),2,3))))</f>
        <v>3</v>
      </c>
      <c r="AZ77" s="15">
        <f>IF(AY77="",0,VLOOKUP(AY77,Pointage[#All],2,FALSE)*AZ$75)</f>
        <v>0</v>
      </c>
      <c r="BA77" s="24">
        <v>56.375</v>
      </c>
      <c r="BB77" s="15">
        <f t="shared" ref="BB77:BB82" si="218">IF(BA77=0,"",IF(COUNTIF(BA$77:BA$82,"&gt;0")&gt;1,RANK(BA77,BA$77:BA$82,0),IF(BA77&gt;=63,1,IF(AND(BA77&gt;=60,BA77&lt;=62.9),2,3))))</f>
        <v>3</v>
      </c>
      <c r="BC77" s="15">
        <f>IF(BB77="",0,VLOOKUP(BB77,Pointage[#All],2,FALSE)*BC$75)</f>
        <v>0</v>
      </c>
      <c r="BD77" s="24">
        <v>56.75</v>
      </c>
      <c r="BE77" s="15">
        <v>2</v>
      </c>
      <c r="BF77" s="15">
        <f>IF(BE77="",0,VLOOKUP(BE77,Pointage[#All],2,FALSE)*BF$75)</f>
        <v>10</v>
      </c>
      <c r="BG77" s="16">
        <f t="shared" ref="BG77:BG82" si="219">IF(AW77="","",AZ77+BF77+BC77)</f>
        <v>10</v>
      </c>
      <c r="BH77" s="20"/>
      <c r="BI77" s="15" t="str">
        <f t="shared" ref="BI77:BI82" si="220">IF(BH77=0,"",IF(COUNTIF(BH$77:BH$82,"&gt;0")&gt;1,RANK(BH77,BH$77:BH$82,0),IF(BH77&gt;=63,1,IF(AND(BH77&gt;=60,BH77&lt;=62.9),2,3))))</f>
        <v/>
      </c>
      <c r="BJ77" s="15">
        <f>IF(BI77="",0,VLOOKUP(BI77,Pointage[#All],2,FALSE)*BJ$75)</f>
        <v>0</v>
      </c>
      <c r="BK77" s="24"/>
      <c r="BL77" s="15" t="str">
        <f t="shared" ref="BL77:BL82" si="221">IF(BK77=0,"",IF(COUNTIF(BK$77:BK$82,"&gt;0")&gt;1,RANK(BK77,BK$77:BK$82,0),IF(BK77&gt;=63,1,IF(AND(BK77&gt;=60,BK77&lt;=62.9),2,3))))</f>
        <v/>
      </c>
      <c r="BM77" s="15">
        <f>IF(BL77="",0,VLOOKUP(BL77,Pointage[#All],2,FALSE)*BM$75)</f>
        <v>0</v>
      </c>
      <c r="BN77" s="24"/>
      <c r="BO77" s="15" t="str">
        <f t="shared" ref="BO77:BO82" si="222">IF(BN77=0,"",IF(COUNTIF(BN$77:BN$82,"&gt;0")&gt;1,RANK(BN77,BN$77:BN$82,0),IF(BN77&gt;=63,1,IF(AND(BN77&gt;=60,BN77&lt;=62.9),2,3))))</f>
        <v/>
      </c>
      <c r="BP77" s="15">
        <f>IF(BO77="",0,VLOOKUP(BO77,Pointage[#All],2,FALSE)*BP$75)</f>
        <v>0</v>
      </c>
      <c r="BQ77" s="24"/>
      <c r="BR77" s="15" t="str">
        <f t="shared" ref="BR77:BR82" si="223">IF(BQ77=0,"",IF(COUNTIF(BQ$77:BQ$82,"&gt;0")&gt;1,RANK(BQ77,BQ$77:BQ$82,0),IF(BQ77&gt;=60,1,IF(AND(BQ77&gt;=57,BQ77&lt;=59.9),2,3))))</f>
        <v/>
      </c>
      <c r="BS77" s="15">
        <f>IF(BR77="",0,VLOOKUP(BR77,Pointage[#All],2,FALSE)*BS$75)</f>
        <v>0</v>
      </c>
      <c r="BT77" s="16">
        <f t="shared" ref="BT77:BT82" si="224">IF(BM77="","",BM77+BS77+BP77)</f>
        <v>0</v>
      </c>
      <c r="BU77" s="20"/>
      <c r="BV77" s="15" t="str">
        <f t="shared" ref="BV77:BV82" si="225">IF(BU77=0,"",IF(COUNTIF(BU$77:BU$82,"&gt;0")&gt;1,RANK(BU77,BU$77:BU$82,0),IF(BU77&gt;=63,1,IF(AND(BU77&gt;=60,BU77&lt;=62.9),2,3))))</f>
        <v/>
      </c>
      <c r="BW77" s="15">
        <f>IF(BV77="",0,VLOOKUP(BV77,Pointage[#All],2,FALSE)*BW$75)</f>
        <v>0</v>
      </c>
      <c r="BX77" s="24">
        <v>48.158000000000001</v>
      </c>
      <c r="BY77" s="15">
        <f t="shared" ref="BY77:BY82" si="226">IF(BX77=0,"",IF(COUNTIF(BX$77:BX$82,"&gt;0")&gt;1,RANK(BX77,BX$77:BX$82,0),IF(BX77&gt;=63,1,IF(AND(BX77&gt;=60,BX77&lt;=62.9),2,3))))</f>
        <v>2</v>
      </c>
      <c r="BZ77" s="15">
        <f>IF(BY77="",0,VLOOKUP(BY77,Pointage[#All],2,FALSE)*BZ$75)</f>
        <v>0</v>
      </c>
      <c r="CA77" s="24">
        <v>50.125</v>
      </c>
      <c r="CB77" s="15">
        <f t="shared" ref="CB77:CB82" si="227">IF(CA77=0,"",IF(COUNTIF(CA$77:CA$82,"&gt;0")&gt;1,RANK(CA77,CA$77:CA$82,0),IF(CA77&gt;=63,1,IF(AND(CA77&gt;=60,CA77&lt;=62.9),2,3))))</f>
        <v>3</v>
      </c>
      <c r="CC77" s="15">
        <f>IF(CB77="",0,VLOOKUP(CB77,Pointage[#All],2,FALSE)*CC$75)</f>
        <v>0</v>
      </c>
      <c r="CD77" s="24">
        <v>52.563000000000002</v>
      </c>
      <c r="CE77" s="15">
        <f t="shared" ref="CE77:CE82" si="228">IF(CD77=0,"",IF(COUNTIF(CD$77:CD$82,"&gt;0")&gt;1,RANK(CD77,CD$77:CD$82,0),IF(CD77&gt;=60,1,IF(AND(CD77&gt;=57,CD77&lt;=59.9),2,3))))</f>
        <v>3</v>
      </c>
      <c r="CF77" s="15">
        <f>IF(CE77="",0,VLOOKUP(CE77,Pointage[#All],2,FALSE)*CF$75)</f>
        <v>0</v>
      </c>
      <c r="CG77" s="16">
        <f t="shared" ref="CG77:CG82" si="229">IF(BZ77="","",BZ77+CF77+CC77)*1.25</f>
        <v>0</v>
      </c>
      <c r="CH77" s="17">
        <f t="shared" ref="CH77:CH82" si="230">S77+AF77+AS77+BF77+BS77+CF77*1.25</f>
        <v>15</v>
      </c>
      <c r="CI77" s="25" t="s">
        <v>222</v>
      </c>
      <c r="CJ77" s="45">
        <f t="shared" ref="CJ77:CJ82" si="231">BW77+BZ77+CC77+CF77</f>
        <v>0</v>
      </c>
    </row>
    <row r="78" spans="1:88" x14ac:dyDescent="0.3">
      <c r="A78" s="23"/>
      <c r="B78" s="19" t="s">
        <v>131</v>
      </c>
      <c r="C78" s="19" t="s">
        <v>132</v>
      </c>
      <c r="D78" s="15">
        <f t="shared" si="208"/>
        <v>12</v>
      </c>
      <c r="E78" s="15">
        <f t="shared" si="209"/>
        <v>2</v>
      </c>
      <c r="F78" s="15" t="str">
        <f t="shared" si="210"/>
        <v/>
      </c>
      <c r="G78" s="15" t="str">
        <f t="shared" si="211"/>
        <v>Argent</v>
      </c>
      <c r="H78" s="59">
        <v>62297</v>
      </c>
      <c r="I78" s="15">
        <f t="shared" si="212"/>
        <v>1</v>
      </c>
      <c r="J78" s="15">
        <f>IF(I78="",0,VLOOKUP(I78,Pointage[#All],2,FALSE)*J$75)</f>
        <v>12</v>
      </c>
      <c r="K78" s="60"/>
      <c r="L78" s="15"/>
      <c r="M78" s="15">
        <f>IF(L78="",0,VLOOKUP(L78,Pointage[#All],2,FALSE)*M$75)</f>
        <v>0</v>
      </c>
      <c r="N78" s="24"/>
      <c r="O78" s="15"/>
      <c r="P78" s="15">
        <f>IF(O78="",0,VLOOKUP(O78,Pointage[#All],2,FALSE)*P$75)</f>
        <v>0</v>
      </c>
      <c r="Q78" s="24"/>
      <c r="R78" s="15" t="str">
        <f>IF(Q78=0,"",IF(COUNTIF(Q$77:Q$82,"&gt;0")&gt;1,RANK(Q78,Q$77:Q$82,0),IF(Q78&gt;=60,1,IF(AND(Q78&gt;=57,Q78&lt;=59.9),2,3))))</f>
        <v/>
      </c>
      <c r="S78" s="15">
        <f>IF(R78="",0,VLOOKUP(R78,Pointage[#All],2,FALSE)*S$75)</f>
        <v>0</v>
      </c>
      <c r="T78" s="16">
        <f t="shared" si="213"/>
        <v>12</v>
      </c>
      <c r="U78" s="20"/>
      <c r="V78" s="15"/>
      <c r="W78" s="15">
        <f>IF(V78="",0,VLOOKUP(V78,Pointage[#All],2,FALSE)*W$75)</f>
        <v>0</v>
      </c>
      <c r="X78" s="24"/>
      <c r="Y78" s="15"/>
      <c r="Z78" s="15">
        <f>IF(Y78="",0,VLOOKUP(Y78,Pointage[#All],2,FALSE)*Z$75)</f>
        <v>0</v>
      </c>
      <c r="AA78" s="24"/>
      <c r="AB78" s="15"/>
      <c r="AC78" s="15">
        <f>IF(AB78="",0,VLOOKUP(AB78,Pointage[#All],2,FALSE)*AC$75)</f>
        <v>0</v>
      </c>
      <c r="AD78" s="24"/>
      <c r="AE78" s="15" t="str">
        <f>IF(AD78=0,"",IF(COUNTIF(AD$77:AD$82,"&gt;0")&gt;1,RANK(AD78,AD$77:AD$82,0),IF(AD78&gt;=60,1,IF(AND(AD78&gt;=57,AD78&lt;=59.9),2,3))))</f>
        <v/>
      </c>
      <c r="AF78" s="15">
        <f>IF(AE78="",0,VLOOKUP(AE78,Pointage[#All],2,FALSE)*AF$75)</f>
        <v>0</v>
      </c>
      <c r="AG78" s="16">
        <f t="shared" si="214"/>
        <v>0</v>
      </c>
      <c r="AH78" s="20"/>
      <c r="AI78" s="15"/>
      <c r="AJ78" s="15">
        <f>IF(AI78="",0,VLOOKUP(AI78,Pointage[#All],2,FALSE)*AJ$75)</f>
        <v>0</v>
      </c>
      <c r="AK78" s="24"/>
      <c r="AL78" s="15"/>
      <c r="AM78" s="15">
        <f>IF(AL78="",0,VLOOKUP(AL78,Pointage[#All],2,FALSE)*AM$75)</f>
        <v>0</v>
      </c>
      <c r="AN78" s="24"/>
      <c r="AO78" s="15"/>
      <c r="AP78" s="15">
        <f>IF(AO78="",0,VLOOKUP(AO78,Pointage[#All],2,FALSE)*AP$75)</f>
        <v>0</v>
      </c>
      <c r="AQ78" s="24"/>
      <c r="AR78" s="15" t="str">
        <f>IF(AQ78=0,"",IF(COUNTIF(AQ$77:AQ$82,"&gt;0")&gt;1,RANK(AQ78,AQ$77:AQ$82,0),IF(AQ78&gt;=60,1,IF(AND(AQ78&gt;=57,AQ78&lt;=59.9),2,3))))</f>
        <v/>
      </c>
      <c r="AS78" s="15">
        <f>IF(AR78="",0,VLOOKUP(AR78,Pointage[#All],2,FALSE)*AS$75)</f>
        <v>0</v>
      </c>
      <c r="AT78" s="16">
        <f t="shared" si="215"/>
        <v>0</v>
      </c>
      <c r="AU78" s="20"/>
      <c r="AV78" s="15" t="str">
        <f t="shared" si="216"/>
        <v/>
      </c>
      <c r="AW78" s="15">
        <f>IF(AV78="",0,VLOOKUP(AV78,Pointage[#All],2,FALSE)*AW$75)</f>
        <v>0</v>
      </c>
      <c r="AX78" s="24"/>
      <c r="AY78" s="15" t="str">
        <f t="shared" si="217"/>
        <v/>
      </c>
      <c r="AZ78" s="15">
        <f>IF(AY78="",0,VLOOKUP(AY78,Pointage[#All],2,FALSE)*AZ$75)</f>
        <v>0</v>
      </c>
      <c r="BA78" s="24"/>
      <c r="BB78" s="15" t="str">
        <f t="shared" si="218"/>
        <v/>
      </c>
      <c r="BC78" s="15">
        <f>IF(BB78="",0,VLOOKUP(BB78,Pointage[#All],2,FALSE)*BC$75)</f>
        <v>0</v>
      </c>
      <c r="BD78" s="24"/>
      <c r="BE78" s="15" t="str">
        <f>IF(BD78=0,"",IF(COUNTIF(BD$77:BD$82,"&gt;0")&gt;1,RANK(BD78,BD$77:BD$82,0),IF(BD78&gt;=63,1,IF(AND(BD78&gt;=60,BD78&lt;=62.9),2,3))))</f>
        <v/>
      </c>
      <c r="BF78" s="15">
        <f>IF(BE78="",0,VLOOKUP(BE78,Pointage[#All],2,FALSE)*BF$75)</f>
        <v>0</v>
      </c>
      <c r="BG78" s="16">
        <f t="shared" si="219"/>
        <v>0</v>
      </c>
      <c r="BH78" s="20"/>
      <c r="BI78" s="15" t="str">
        <f t="shared" si="220"/>
        <v/>
      </c>
      <c r="BJ78" s="15">
        <f>IF(BI78="",0,VLOOKUP(BI78,Pointage[#All],2,FALSE)*BJ$75)</f>
        <v>0</v>
      </c>
      <c r="BK78" s="24"/>
      <c r="BL78" s="15" t="str">
        <f t="shared" si="221"/>
        <v/>
      </c>
      <c r="BM78" s="15">
        <f>IF(BL78="",0,VLOOKUP(BL78,Pointage[#All],2,FALSE)*BM$75)</f>
        <v>0</v>
      </c>
      <c r="BN78" s="24"/>
      <c r="BO78" s="15" t="str">
        <f t="shared" si="222"/>
        <v/>
      </c>
      <c r="BP78" s="15">
        <f>IF(BO78="",0,VLOOKUP(BO78,Pointage[#All],2,FALSE)*BP$75)</f>
        <v>0</v>
      </c>
      <c r="BQ78" s="24"/>
      <c r="BR78" s="15" t="str">
        <f t="shared" si="223"/>
        <v/>
      </c>
      <c r="BS78" s="15">
        <f>IF(BR78="",0,VLOOKUP(BR78,Pointage[#All],2,FALSE)*BS$75)</f>
        <v>0</v>
      </c>
      <c r="BT78" s="16">
        <f t="shared" si="224"/>
        <v>0</v>
      </c>
      <c r="BU78" s="20"/>
      <c r="BV78" s="15" t="str">
        <f t="shared" si="225"/>
        <v/>
      </c>
      <c r="BW78" s="15">
        <f>IF(BV78="",0,VLOOKUP(BV78,Pointage[#All],2,FALSE)*BW$75)</f>
        <v>0</v>
      </c>
      <c r="BX78" s="24"/>
      <c r="BY78" s="15" t="str">
        <f t="shared" si="226"/>
        <v/>
      </c>
      <c r="BZ78" s="15">
        <f>IF(BY78="",0,VLOOKUP(BY78,Pointage[#All],2,FALSE)*BZ$75)</f>
        <v>0</v>
      </c>
      <c r="CA78" s="24"/>
      <c r="CB78" s="15" t="str">
        <f t="shared" si="227"/>
        <v/>
      </c>
      <c r="CC78" s="15">
        <f>IF(CB78="",0,VLOOKUP(CB78,Pointage[#All],2,FALSE)*CC$75)</f>
        <v>0</v>
      </c>
      <c r="CD78" s="24"/>
      <c r="CE78" s="15" t="str">
        <f t="shared" si="228"/>
        <v/>
      </c>
      <c r="CF78" s="15">
        <f>IF(CE78="",0,VLOOKUP(CE78,Pointage[#All],2,FALSE)*CF$75)</f>
        <v>0</v>
      </c>
      <c r="CG78" s="16">
        <f t="shared" si="229"/>
        <v>0</v>
      </c>
      <c r="CH78" s="17">
        <f t="shared" si="230"/>
        <v>0</v>
      </c>
      <c r="CI78" s="25"/>
      <c r="CJ78" s="45">
        <f t="shared" si="231"/>
        <v>0</v>
      </c>
    </row>
    <row r="79" spans="1:88" x14ac:dyDescent="0.3">
      <c r="A79" s="20">
        <v>1428</v>
      </c>
      <c r="B79" s="19" t="s">
        <v>141</v>
      </c>
      <c r="C79" s="19" t="s">
        <v>142</v>
      </c>
      <c r="D79" s="15">
        <f t="shared" si="208"/>
        <v>4</v>
      </c>
      <c r="E79" s="15">
        <f t="shared" si="209"/>
        <v>3</v>
      </c>
      <c r="F79" s="15" t="str">
        <f t="shared" si="210"/>
        <v/>
      </c>
      <c r="G79" s="15" t="str">
        <f t="shared" si="211"/>
        <v>Bronze</v>
      </c>
      <c r="H79" s="20"/>
      <c r="I79" s="15" t="str">
        <f t="shared" si="212"/>
        <v/>
      </c>
      <c r="J79" s="15">
        <f>IF(I79="",0,VLOOKUP(I79,Pointage[#All],2,FALSE)*J$75)</f>
        <v>0</v>
      </c>
      <c r="K79" s="60"/>
      <c r="L79" s="15"/>
      <c r="M79" s="15">
        <f>IF(L79="",0,VLOOKUP(L79,Pointage[#All],2,FALSE)*M$75)</f>
        <v>0</v>
      </c>
      <c r="N79" s="24"/>
      <c r="O79" s="15"/>
      <c r="P79" s="15">
        <f>IF(O79="",0,VLOOKUP(O79,Pointage[#All],2,FALSE)*P$75)</f>
        <v>0</v>
      </c>
      <c r="Q79" s="24"/>
      <c r="R79" s="15" t="str">
        <f>IF(Q79=0,"",IF(COUNTIF(Q$77:Q$82,"&gt;0")&gt;1,RANK(Q79,Q$77:Q$82,0),IF(Q79&gt;=60,1,IF(AND(Q79&gt;=57,Q79&lt;=59.9),2,3))))</f>
        <v/>
      </c>
      <c r="S79" s="15">
        <f>IF(R79="",0,VLOOKUP(R79,Pointage[#All],2,FALSE)*S$75)</f>
        <v>0</v>
      </c>
      <c r="T79" s="16">
        <f t="shared" si="213"/>
        <v>0</v>
      </c>
      <c r="U79" s="20">
        <v>59.594999999999999</v>
      </c>
      <c r="V79" s="15">
        <v>3</v>
      </c>
      <c r="W79" s="15">
        <f>IF(V79="",0,VLOOKUP(V79,Pointage[#All],2,FALSE)*W$75)</f>
        <v>4</v>
      </c>
      <c r="X79" s="24">
        <v>56.841999999999999</v>
      </c>
      <c r="Y79" s="15">
        <v>3</v>
      </c>
      <c r="Z79" s="15">
        <f>IF(Y79="",0,VLOOKUP(Y79,Pointage[#All],2,FALSE)*Z$75)</f>
        <v>0</v>
      </c>
      <c r="AA79" s="24"/>
      <c r="AB79" s="15"/>
      <c r="AC79" s="15">
        <f>IF(AB79="",0,VLOOKUP(AB79,Pointage[#All],2,FALSE)*AC$75)</f>
        <v>0</v>
      </c>
      <c r="AD79" s="24">
        <v>57.125</v>
      </c>
      <c r="AE79" s="15">
        <v>3</v>
      </c>
      <c r="AF79" s="15">
        <f>IF(AE79="",0,VLOOKUP(AE79,Pointage[#All],2,FALSE)*AF$75)</f>
        <v>0</v>
      </c>
      <c r="AG79" s="16">
        <f t="shared" si="214"/>
        <v>4</v>
      </c>
      <c r="AH79" s="20"/>
      <c r="AI79" s="15"/>
      <c r="AJ79" s="15">
        <f>IF(AI79="",0,VLOOKUP(AI79,Pointage[#All],2,FALSE)*AJ$75)</f>
        <v>0</v>
      </c>
      <c r="AK79" s="24"/>
      <c r="AL79" s="15"/>
      <c r="AM79" s="15">
        <f>IF(AL79="",0,VLOOKUP(AL79,Pointage[#All],2,FALSE)*AM$75)</f>
        <v>0</v>
      </c>
      <c r="AN79" s="24"/>
      <c r="AO79" s="15"/>
      <c r="AP79" s="15">
        <f>IF(AO79="",0,VLOOKUP(AO79,Pointage[#All],2,FALSE)*AP$75)</f>
        <v>0</v>
      </c>
      <c r="AQ79" s="24"/>
      <c r="AR79" s="15" t="str">
        <f>IF(AQ79=0,"",IF(COUNTIF(AQ$77:AQ$82,"&gt;0")&gt;1,RANK(AQ79,AQ$77:AQ$82,0),IF(AQ79&gt;=60,1,IF(AND(AQ79&gt;=57,AQ79&lt;=59.9),2,3))))</f>
        <v/>
      </c>
      <c r="AS79" s="15">
        <f>IF(AR79="",0,VLOOKUP(AR79,Pointage[#All],2,FALSE)*AS$75)</f>
        <v>0</v>
      </c>
      <c r="AT79" s="16">
        <f t="shared" si="215"/>
        <v>0</v>
      </c>
      <c r="AU79" s="20"/>
      <c r="AV79" s="15" t="str">
        <f t="shared" si="216"/>
        <v/>
      </c>
      <c r="AW79" s="15">
        <f>IF(AV79="",0,VLOOKUP(AV79,Pointage[#All],2,FALSE)*AW$75)</f>
        <v>0</v>
      </c>
      <c r="AX79" s="24"/>
      <c r="AY79" s="15" t="str">
        <f t="shared" si="217"/>
        <v/>
      </c>
      <c r="AZ79" s="15">
        <f>IF(AY79="",0,VLOOKUP(AY79,Pointage[#All],2,FALSE)*AZ$75)</f>
        <v>0</v>
      </c>
      <c r="BA79" s="24"/>
      <c r="BB79" s="15" t="str">
        <f t="shared" si="218"/>
        <v/>
      </c>
      <c r="BC79" s="15">
        <f>IF(BB79="",0,VLOOKUP(BB79,Pointage[#All],2,FALSE)*BC$75)</f>
        <v>0</v>
      </c>
      <c r="BD79" s="24"/>
      <c r="BE79" s="15" t="str">
        <f>IF(BD79=0,"",IF(COUNTIF(BD$77:BD$82,"&gt;0")&gt;1,RANK(BD79,BD$77:BD$82,0),IF(BD79&gt;=63,1,IF(AND(BD79&gt;=60,BD79&lt;=62.9),2,3))))</f>
        <v/>
      </c>
      <c r="BF79" s="15">
        <f>IF(BE79="",0,VLOOKUP(BE79,Pointage[#All],2,FALSE)*BF$75)</f>
        <v>0</v>
      </c>
      <c r="BG79" s="16">
        <f t="shared" si="219"/>
        <v>0</v>
      </c>
      <c r="BH79" s="20"/>
      <c r="BI79" s="15" t="str">
        <f t="shared" si="220"/>
        <v/>
      </c>
      <c r="BJ79" s="15">
        <f>IF(BI79="",0,VLOOKUP(BI79,Pointage[#All],2,FALSE)*BJ$75)</f>
        <v>0</v>
      </c>
      <c r="BK79" s="24"/>
      <c r="BL79" s="15" t="str">
        <f t="shared" si="221"/>
        <v/>
      </c>
      <c r="BM79" s="15">
        <f>IF(BL79="",0,VLOOKUP(BL79,Pointage[#All],2,FALSE)*BM$75)</f>
        <v>0</v>
      </c>
      <c r="BN79" s="24"/>
      <c r="BO79" s="15" t="str">
        <f t="shared" si="222"/>
        <v/>
      </c>
      <c r="BP79" s="15">
        <f>IF(BO79="",0,VLOOKUP(BO79,Pointage[#All],2,FALSE)*BP$75)</f>
        <v>0</v>
      </c>
      <c r="BQ79" s="24"/>
      <c r="BR79" s="15" t="str">
        <f t="shared" si="223"/>
        <v/>
      </c>
      <c r="BS79" s="15">
        <f>IF(BR79="",0,VLOOKUP(BR79,Pointage[#All],2,FALSE)*BS$75)</f>
        <v>0</v>
      </c>
      <c r="BT79" s="16">
        <f t="shared" si="224"/>
        <v>0</v>
      </c>
      <c r="BU79" s="20"/>
      <c r="BV79" s="15" t="str">
        <f t="shared" si="225"/>
        <v/>
      </c>
      <c r="BW79" s="15">
        <f>IF(BV79="",0,VLOOKUP(BV79,Pointage[#All],2,FALSE)*BW$75)</f>
        <v>0</v>
      </c>
      <c r="BX79" s="24">
        <v>53.947000000000003</v>
      </c>
      <c r="BY79" s="15">
        <f t="shared" si="226"/>
        <v>1</v>
      </c>
      <c r="BZ79" s="15">
        <f>IF(BY79="",0,VLOOKUP(BY79,Pointage[#All],2,FALSE)*BZ$75)</f>
        <v>0</v>
      </c>
      <c r="CA79" s="24"/>
      <c r="CB79" s="15" t="str">
        <f t="shared" si="227"/>
        <v/>
      </c>
      <c r="CC79" s="15">
        <f>IF(CB79="",0,VLOOKUP(CB79,Pointage[#All],2,FALSE)*CC$75)</f>
        <v>0</v>
      </c>
      <c r="CD79" s="24"/>
      <c r="CE79" s="15" t="str">
        <f t="shared" si="228"/>
        <v/>
      </c>
      <c r="CF79" s="15">
        <f>IF(CE79="",0,VLOOKUP(CE79,Pointage[#All],2,FALSE)*CF$75)</f>
        <v>0</v>
      </c>
      <c r="CG79" s="16">
        <f t="shared" si="229"/>
        <v>0</v>
      </c>
      <c r="CH79" s="17">
        <f t="shared" si="230"/>
        <v>0</v>
      </c>
      <c r="CI79" s="25"/>
      <c r="CJ79" s="45">
        <f t="shared" si="231"/>
        <v>0</v>
      </c>
    </row>
    <row r="80" spans="1:88" x14ac:dyDescent="0.3">
      <c r="A80" s="20"/>
      <c r="B80" s="19"/>
      <c r="C80" s="19"/>
      <c r="D80" s="15">
        <f t="shared" si="208"/>
        <v>0</v>
      </c>
      <c r="E80" s="15" t="str">
        <f t="shared" si="209"/>
        <v/>
      </c>
      <c r="F80" s="15" t="str">
        <f t="shared" si="210"/>
        <v/>
      </c>
      <c r="G80" s="15" t="str">
        <f t="shared" si="211"/>
        <v/>
      </c>
      <c r="H80" s="20"/>
      <c r="I80" s="15" t="str">
        <f t="shared" si="212"/>
        <v/>
      </c>
      <c r="J80" s="15">
        <f>IF(I80="",0,VLOOKUP(I80,Pointage[#All],2,FALSE)*J$75)</f>
        <v>0</v>
      </c>
      <c r="K80" s="60"/>
      <c r="L80" s="15"/>
      <c r="M80" s="15">
        <f>IF(L80="",0,VLOOKUP(L80,Pointage[#All],2,FALSE)*M$75)</f>
        <v>0</v>
      </c>
      <c r="N80" s="24"/>
      <c r="O80" s="15"/>
      <c r="P80" s="15">
        <f>IF(O80="",0,VLOOKUP(O80,Pointage[#All],2,FALSE)*P$75)</f>
        <v>0</v>
      </c>
      <c r="Q80" s="24"/>
      <c r="R80" s="15" t="str">
        <f>IF(Q80=0,"",IF(COUNTIF(Q$77:Q$82,"&gt;0")&gt;1,RANK(Q80,Q$77:Q$82,0),IF(Q80&gt;=60,1,IF(AND(Q80&gt;=57,Q80&lt;=59.9),2,3))))</f>
        <v/>
      </c>
      <c r="S80" s="15">
        <f>IF(R80="",0,VLOOKUP(R80,Pointage[#All],2,FALSE)*S$75)</f>
        <v>0</v>
      </c>
      <c r="T80" s="16">
        <f t="shared" si="213"/>
        <v>0</v>
      </c>
      <c r="U80" s="20"/>
      <c r="V80" s="15"/>
      <c r="W80" s="15">
        <f>IF(V80="",0,VLOOKUP(V80,Pointage[#All],2,FALSE)*W$75)</f>
        <v>0</v>
      </c>
      <c r="X80" s="24"/>
      <c r="Y80" s="15"/>
      <c r="Z80" s="15">
        <f>IF(Y80="",0,VLOOKUP(Y80,Pointage[#All],2,FALSE)*Z$75)</f>
        <v>0</v>
      </c>
      <c r="AA80" s="24"/>
      <c r="AB80" s="15"/>
      <c r="AC80" s="15">
        <f>IF(AB80="",0,VLOOKUP(AB80,Pointage[#All],2,FALSE)*AC$75)</f>
        <v>0</v>
      </c>
      <c r="AD80" s="24"/>
      <c r="AE80" s="15" t="str">
        <f>IF(AD80=0,"",IF(COUNTIF(AD$77:AD$82,"&gt;0")&gt;1,RANK(AD80,AD$77:AD$82,0),IF(AD80&gt;=60,1,IF(AND(AD80&gt;=57,AD80&lt;=59.9),2,3))))</f>
        <v/>
      </c>
      <c r="AF80" s="15">
        <f>IF(AE80="",0,VLOOKUP(AE80,Pointage[#All],2,FALSE)*AF$75)</f>
        <v>0</v>
      </c>
      <c r="AG80" s="16">
        <f t="shared" si="214"/>
        <v>0</v>
      </c>
      <c r="AH80" s="20"/>
      <c r="AI80" s="15"/>
      <c r="AJ80" s="15">
        <f>IF(AI80="",0,VLOOKUP(AI80,Pointage[#All],2,FALSE)*AJ$75)</f>
        <v>0</v>
      </c>
      <c r="AK80" s="24"/>
      <c r="AL80" s="15"/>
      <c r="AM80" s="15">
        <f>IF(AL80="",0,VLOOKUP(AL80,Pointage[#All],2,FALSE)*AM$75)</f>
        <v>0</v>
      </c>
      <c r="AN80" s="24"/>
      <c r="AO80" s="15"/>
      <c r="AP80" s="15">
        <f>IF(AO80="",0,VLOOKUP(AO80,Pointage[#All],2,FALSE)*AP$75)</f>
        <v>0</v>
      </c>
      <c r="AQ80" s="24"/>
      <c r="AR80" s="15" t="str">
        <f>IF(AQ80=0,"",IF(COUNTIF(AQ$77:AQ$82,"&gt;0")&gt;1,RANK(AQ80,AQ$77:AQ$82,0),IF(AQ80&gt;=60,1,IF(AND(AQ80&gt;=57,AQ80&lt;=59.9),2,3))))</f>
        <v/>
      </c>
      <c r="AS80" s="15">
        <f>IF(AR80="",0,VLOOKUP(AR80,Pointage[#All],2,FALSE)*AS$75)</f>
        <v>0</v>
      </c>
      <c r="AT80" s="16">
        <f t="shared" si="215"/>
        <v>0</v>
      </c>
      <c r="AU80" s="20"/>
      <c r="AV80" s="15" t="str">
        <f t="shared" si="216"/>
        <v/>
      </c>
      <c r="AW80" s="15">
        <f>IF(AV80="",0,VLOOKUP(AV80,Pointage[#All],2,FALSE)*AW$75)</f>
        <v>0</v>
      </c>
      <c r="AX80" s="24"/>
      <c r="AY80" s="15" t="str">
        <f t="shared" si="217"/>
        <v/>
      </c>
      <c r="AZ80" s="15">
        <f>IF(AY80="",0,VLOOKUP(AY80,Pointage[#All],2,FALSE)*AZ$75)</f>
        <v>0</v>
      </c>
      <c r="BA80" s="24"/>
      <c r="BB80" s="15" t="str">
        <f t="shared" si="218"/>
        <v/>
      </c>
      <c r="BC80" s="15">
        <f>IF(BB80="",0,VLOOKUP(BB80,Pointage[#All],2,FALSE)*BC$75)</f>
        <v>0</v>
      </c>
      <c r="BD80" s="24"/>
      <c r="BE80" s="15" t="str">
        <f>IF(BD80=0,"",IF(COUNTIF(BD$77:BD$82,"&gt;0")&gt;1,RANK(BD80,BD$77:BD$82,0),IF(BD80&gt;=63,1,IF(AND(BD80&gt;=60,BD80&lt;=62.9),2,3))))</f>
        <v/>
      </c>
      <c r="BF80" s="15">
        <f>IF(BE80="",0,VLOOKUP(BE80,Pointage[#All],2,FALSE)*BF$75)</f>
        <v>0</v>
      </c>
      <c r="BG80" s="16">
        <f t="shared" si="219"/>
        <v>0</v>
      </c>
      <c r="BH80" s="20"/>
      <c r="BI80" s="15" t="str">
        <f t="shared" si="220"/>
        <v/>
      </c>
      <c r="BJ80" s="15">
        <f>IF(BI80="",0,VLOOKUP(BI80,Pointage[#All],2,FALSE)*BJ$75)</f>
        <v>0</v>
      </c>
      <c r="BK80" s="24"/>
      <c r="BL80" s="15" t="str">
        <f t="shared" si="221"/>
        <v/>
      </c>
      <c r="BM80" s="15">
        <f>IF(BL80="",0,VLOOKUP(BL80,Pointage[#All],2,FALSE)*BM$75)</f>
        <v>0</v>
      </c>
      <c r="BN80" s="24"/>
      <c r="BO80" s="15" t="str">
        <f t="shared" si="222"/>
        <v/>
      </c>
      <c r="BP80" s="15">
        <f>IF(BO80="",0,VLOOKUP(BO80,Pointage[#All],2,FALSE)*BP$75)</f>
        <v>0</v>
      </c>
      <c r="BQ80" s="24"/>
      <c r="BR80" s="15" t="str">
        <f t="shared" si="223"/>
        <v/>
      </c>
      <c r="BS80" s="15">
        <f>IF(BR80="",0,VLOOKUP(BR80,Pointage[#All],2,FALSE)*BS$75)</f>
        <v>0</v>
      </c>
      <c r="BT80" s="16">
        <f t="shared" si="224"/>
        <v>0</v>
      </c>
      <c r="BU80" s="20"/>
      <c r="BV80" s="15" t="str">
        <f t="shared" si="225"/>
        <v/>
      </c>
      <c r="BW80" s="15">
        <f>IF(BV80="",0,VLOOKUP(BV80,Pointage[#All],2,FALSE)*BW$75)</f>
        <v>0</v>
      </c>
      <c r="BX80" s="24"/>
      <c r="BY80" s="15" t="str">
        <f t="shared" si="226"/>
        <v/>
      </c>
      <c r="BZ80" s="15">
        <f>IF(BY80="",0,VLOOKUP(BY80,Pointage[#All],2,FALSE)*BZ$75)</f>
        <v>0</v>
      </c>
      <c r="CA80" s="24"/>
      <c r="CB80" s="15" t="str">
        <f t="shared" si="227"/>
        <v/>
      </c>
      <c r="CC80" s="15">
        <f>IF(CB80="",0,VLOOKUP(CB80,Pointage[#All],2,FALSE)*CC$75)</f>
        <v>0</v>
      </c>
      <c r="CD80" s="24"/>
      <c r="CE80" s="15" t="str">
        <f t="shared" si="228"/>
        <v/>
      </c>
      <c r="CF80" s="15">
        <f>IF(CE80="",0,VLOOKUP(CE80,Pointage[#All],2,FALSE)*CF$75)</f>
        <v>0</v>
      </c>
      <c r="CG80" s="16">
        <f t="shared" si="229"/>
        <v>0</v>
      </c>
      <c r="CH80" s="17">
        <f t="shared" si="230"/>
        <v>0</v>
      </c>
      <c r="CI80" s="44"/>
      <c r="CJ80" s="45">
        <f t="shared" si="231"/>
        <v>0</v>
      </c>
    </row>
    <row r="81" spans="1:88" x14ac:dyDescent="0.3">
      <c r="A81" s="20"/>
      <c r="B81" s="19"/>
      <c r="C81" s="19"/>
      <c r="D81" s="15">
        <f t="shared" si="208"/>
        <v>0</v>
      </c>
      <c r="E81" s="15" t="str">
        <f t="shared" si="209"/>
        <v/>
      </c>
      <c r="F81" s="15" t="str">
        <f t="shared" si="210"/>
        <v/>
      </c>
      <c r="G81" s="15" t="str">
        <f t="shared" si="211"/>
        <v/>
      </c>
      <c r="H81" s="20"/>
      <c r="I81" s="15" t="str">
        <f t="shared" si="212"/>
        <v/>
      </c>
      <c r="J81" s="15">
        <f>IF(I81="",0,VLOOKUP(I81,Pointage[#All],2,FALSE)*J$75)</f>
        <v>0</v>
      </c>
      <c r="K81" s="60"/>
      <c r="L81" s="15"/>
      <c r="M81" s="15">
        <f>IF(L81="",0,VLOOKUP(L81,Pointage[#All],2,FALSE)*M$75)</f>
        <v>0</v>
      </c>
      <c r="N81" s="24"/>
      <c r="O81" s="15"/>
      <c r="P81" s="15">
        <f>IF(O81="",0,VLOOKUP(O81,Pointage[#All],2,FALSE)*P$75)</f>
        <v>0</v>
      </c>
      <c r="Q81" s="24"/>
      <c r="R81" s="15" t="str">
        <f>IF(Q81=0,"",IF(COUNTIF(Q$77:Q$82,"&gt;0")&gt;1,RANK(Q81,Q$77:Q$82,0),IF(Q81&gt;=60,1,IF(AND(Q81&gt;=57,Q81&lt;=59.9),2,3))))</f>
        <v/>
      </c>
      <c r="S81" s="15">
        <f>IF(R81="",0,VLOOKUP(R81,Pointage[#All],2,FALSE)*S$75)</f>
        <v>0</v>
      </c>
      <c r="T81" s="16">
        <f t="shared" si="213"/>
        <v>0</v>
      </c>
      <c r="U81" s="20"/>
      <c r="V81" s="15"/>
      <c r="W81" s="15">
        <f>IF(V81="",0,VLOOKUP(V81,Pointage[#All],2,FALSE)*W$75)</f>
        <v>0</v>
      </c>
      <c r="X81" s="24"/>
      <c r="Y81" s="15"/>
      <c r="Z81" s="15">
        <f>IF(Y81="",0,VLOOKUP(Y81,Pointage[#All],2,FALSE)*Z$75)</f>
        <v>0</v>
      </c>
      <c r="AA81" s="24"/>
      <c r="AB81" s="15"/>
      <c r="AC81" s="15">
        <f>IF(AB81="",0,VLOOKUP(AB81,Pointage[#All],2,FALSE)*AC$75)</f>
        <v>0</v>
      </c>
      <c r="AD81" s="24"/>
      <c r="AE81" s="15" t="str">
        <f>IF(AD81=0,"",IF(COUNTIF(AD$77:AD$82,"&gt;0")&gt;1,RANK(AD81,AD$77:AD$82,0),IF(AD81&gt;=60,1,IF(AND(AD81&gt;=57,AD81&lt;=59.9),2,3))))</f>
        <v/>
      </c>
      <c r="AF81" s="15">
        <f>IF(AE81="",0,VLOOKUP(AE81,Pointage[#All],2,FALSE)*AF$75)</f>
        <v>0</v>
      </c>
      <c r="AG81" s="16">
        <f t="shared" si="214"/>
        <v>0</v>
      </c>
      <c r="AH81" s="20"/>
      <c r="AI81" s="15"/>
      <c r="AJ81" s="15">
        <f>IF(AI81="",0,VLOOKUP(AI81,Pointage[#All],2,FALSE)*AJ$75)</f>
        <v>0</v>
      </c>
      <c r="AK81" s="24"/>
      <c r="AL81" s="15"/>
      <c r="AM81" s="15">
        <f>IF(AL81="",0,VLOOKUP(AL81,Pointage[#All],2,FALSE)*AM$75)</f>
        <v>0</v>
      </c>
      <c r="AN81" s="24"/>
      <c r="AO81" s="15"/>
      <c r="AP81" s="15">
        <f>IF(AO81="",0,VLOOKUP(AO81,Pointage[#All],2,FALSE)*AP$75)</f>
        <v>0</v>
      </c>
      <c r="AQ81" s="24"/>
      <c r="AR81" s="15" t="str">
        <f>IF(AQ81=0,"",IF(COUNTIF(AQ$77:AQ$82,"&gt;0")&gt;1,RANK(AQ81,AQ$77:AQ$82,0),IF(AQ81&gt;=60,1,IF(AND(AQ81&gt;=57,AQ81&lt;=59.9),2,3))))</f>
        <v/>
      </c>
      <c r="AS81" s="15">
        <f>IF(AR81="",0,VLOOKUP(AR81,Pointage[#All],2,FALSE)*AS$75)</f>
        <v>0</v>
      </c>
      <c r="AT81" s="16">
        <f t="shared" si="215"/>
        <v>0</v>
      </c>
      <c r="AU81" s="20"/>
      <c r="AV81" s="15" t="str">
        <f t="shared" si="216"/>
        <v/>
      </c>
      <c r="AW81" s="15">
        <f>IF(AV81="",0,VLOOKUP(AV81,Pointage[#All],2,FALSE)*AW$75)</f>
        <v>0</v>
      </c>
      <c r="AX81" s="24"/>
      <c r="AY81" s="15" t="str">
        <f t="shared" si="217"/>
        <v/>
      </c>
      <c r="AZ81" s="15">
        <f>IF(AY81="",0,VLOOKUP(AY81,Pointage[#All],2,FALSE)*AZ$75)</f>
        <v>0</v>
      </c>
      <c r="BA81" s="24"/>
      <c r="BB81" s="15" t="str">
        <f t="shared" si="218"/>
        <v/>
      </c>
      <c r="BC81" s="15">
        <f>IF(BB81="",0,VLOOKUP(BB81,Pointage[#All],2,FALSE)*BC$75)</f>
        <v>0</v>
      </c>
      <c r="BD81" s="24"/>
      <c r="BE81" s="15" t="str">
        <f>IF(BD81=0,"",IF(COUNTIF(BD$77:BD$82,"&gt;0")&gt;1,RANK(BD81,BD$77:BD$82,0),IF(BD81&gt;=63,1,IF(AND(BD81&gt;=60,BD81&lt;=62.9),2,3))))</f>
        <v/>
      </c>
      <c r="BF81" s="15">
        <f>IF(BE81="",0,VLOOKUP(BE81,Pointage[#All],2,FALSE)*BF$75)</f>
        <v>0</v>
      </c>
      <c r="BG81" s="16">
        <f t="shared" si="219"/>
        <v>0</v>
      </c>
      <c r="BH81" s="20"/>
      <c r="BI81" s="15" t="str">
        <f t="shared" si="220"/>
        <v/>
      </c>
      <c r="BJ81" s="15">
        <f>IF(BI81="",0,VLOOKUP(BI81,Pointage[#All],2,FALSE)*BJ$75)</f>
        <v>0</v>
      </c>
      <c r="BK81" s="24"/>
      <c r="BL81" s="15" t="str">
        <f t="shared" si="221"/>
        <v/>
      </c>
      <c r="BM81" s="15">
        <f>IF(BL81="",0,VLOOKUP(BL81,Pointage[#All],2,FALSE)*BM$75)</f>
        <v>0</v>
      </c>
      <c r="BN81" s="24"/>
      <c r="BO81" s="15" t="str">
        <f t="shared" si="222"/>
        <v/>
      </c>
      <c r="BP81" s="15">
        <f>IF(BO81="",0,VLOOKUP(BO81,Pointage[#All],2,FALSE)*BP$75)</f>
        <v>0</v>
      </c>
      <c r="BQ81" s="24"/>
      <c r="BR81" s="15" t="str">
        <f t="shared" si="223"/>
        <v/>
      </c>
      <c r="BS81" s="15">
        <f>IF(BR81="",0,VLOOKUP(BR81,Pointage[#All],2,FALSE)*BS$75)</f>
        <v>0</v>
      </c>
      <c r="BT81" s="16">
        <f t="shared" si="224"/>
        <v>0</v>
      </c>
      <c r="BU81" s="20"/>
      <c r="BV81" s="15" t="str">
        <f t="shared" si="225"/>
        <v/>
      </c>
      <c r="BW81" s="15">
        <f>IF(BV81="",0,VLOOKUP(BV81,Pointage[#All],2,FALSE)*BW$75)</f>
        <v>0</v>
      </c>
      <c r="BX81" s="24"/>
      <c r="BY81" s="15" t="str">
        <f t="shared" si="226"/>
        <v/>
      </c>
      <c r="BZ81" s="15">
        <f>IF(BY81="",0,VLOOKUP(BY81,Pointage[#All],2,FALSE)*BZ$75)</f>
        <v>0</v>
      </c>
      <c r="CA81" s="24"/>
      <c r="CB81" s="15" t="str">
        <f t="shared" si="227"/>
        <v/>
      </c>
      <c r="CC81" s="15">
        <f>IF(CB81="",0,VLOOKUP(CB81,Pointage[#All],2,FALSE)*CC$75)</f>
        <v>0</v>
      </c>
      <c r="CD81" s="24"/>
      <c r="CE81" s="15" t="str">
        <f t="shared" si="228"/>
        <v/>
      </c>
      <c r="CF81" s="15">
        <f>IF(CE81="",0,VLOOKUP(CE81,Pointage[#All],2,FALSE)*CF$75)</f>
        <v>0</v>
      </c>
      <c r="CG81" s="16">
        <f t="shared" si="229"/>
        <v>0</v>
      </c>
      <c r="CH81" s="17">
        <f t="shared" si="230"/>
        <v>0</v>
      </c>
      <c r="CI81" s="46"/>
      <c r="CJ81" s="45">
        <f t="shared" si="231"/>
        <v>0</v>
      </c>
    </row>
    <row r="82" spans="1:88" x14ac:dyDescent="0.3">
      <c r="A82" s="20"/>
      <c r="B82" s="19"/>
      <c r="C82" s="19"/>
      <c r="D82" s="15">
        <f t="shared" si="208"/>
        <v>0</v>
      </c>
      <c r="E82" s="15" t="str">
        <f t="shared" si="209"/>
        <v/>
      </c>
      <c r="F82" s="15" t="str">
        <f t="shared" si="210"/>
        <v/>
      </c>
      <c r="G82" s="15" t="str">
        <f t="shared" si="211"/>
        <v/>
      </c>
      <c r="H82" s="20"/>
      <c r="I82" s="15" t="str">
        <f t="shared" si="212"/>
        <v/>
      </c>
      <c r="J82" s="15">
        <f>IF(I82="",0,VLOOKUP(I82,Pointage[#All],2,FALSE)*J$75)</f>
        <v>0</v>
      </c>
      <c r="K82" s="60"/>
      <c r="L82" s="15"/>
      <c r="M82" s="15">
        <f>IF(L82="",0,VLOOKUP(L82,Pointage[#All],2,FALSE)*M$75)</f>
        <v>0</v>
      </c>
      <c r="N82" s="24"/>
      <c r="O82" s="15"/>
      <c r="P82" s="15">
        <f>IF(O82="",0,VLOOKUP(O82,Pointage[#All],2,FALSE)*P$75)</f>
        <v>0</v>
      </c>
      <c r="Q82" s="24"/>
      <c r="R82" s="15" t="str">
        <f>IF(Q82=0,"",IF(COUNTIF(Q$77:Q$82,"&gt;0")&gt;1,RANK(Q82,Q$77:Q$82,0),IF(Q82&gt;=60,1,IF(AND(Q82&gt;=57,Q82&lt;=59.9),2,3))))</f>
        <v/>
      </c>
      <c r="S82" s="15">
        <f>IF(R82="",0,VLOOKUP(R82,Pointage[#All],2,FALSE)*S$75)</f>
        <v>0</v>
      </c>
      <c r="T82" s="16">
        <f t="shared" si="213"/>
        <v>0</v>
      </c>
      <c r="U82" s="20"/>
      <c r="V82" s="15"/>
      <c r="W82" s="15">
        <f>IF(V82="",0,VLOOKUP(V82,Pointage[#All],2,FALSE)*W$75)</f>
        <v>0</v>
      </c>
      <c r="X82" s="24"/>
      <c r="Y82" s="15"/>
      <c r="Z82" s="15">
        <f>IF(Y82="",0,VLOOKUP(Y82,Pointage[#All],2,FALSE)*Z$75)</f>
        <v>0</v>
      </c>
      <c r="AA82" s="24"/>
      <c r="AB82" s="15"/>
      <c r="AC82" s="15">
        <f>IF(AB82="",0,VLOOKUP(AB82,Pointage[#All],2,FALSE)*AC$75)</f>
        <v>0</v>
      </c>
      <c r="AD82" s="24"/>
      <c r="AE82" s="15" t="str">
        <f>IF(AD82=0,"",IF(COUNTIF(AD$77:AD$82,"&gt;0")&gt;1,RANK(AD82,AD$77:AD$82,0),IF(AD82&gt;=60,1,IF(AND(AD82&gt;=57,AD82&lt;=59.9),2,3))))</f>
        <v/>
      </c>
      <c r="AF82" s="15">
        <f>IF(AE82="",0,VLOOKUP(AE82,Pointage[#All],2,FALSE)*AF$75)</f>
        <v>0</v>
      </c>
      <c r="AG82" s="16">
        <f t="shared" si="214"/>
        <v>0</v>
      </c>
      <c r="AH82" s="20"/>
      <c r="AI82" s="15"/>
      <c r="AJ82" s="15">
        <f>IF(AI82="",0,VLOOKUP(AI82,Pointage[#All],2,FALSE)*AJ$75)</f>
        <v>0</v>
      </c>
      <c r="AK82" s="24"/>
      <c r="AL82" s="15"/>
      <c r="AM82" s="15">
        <f>IF(AL82="",0,VLOOKUP(AL82,Pointage[#All],2,FALSE)*AM$75)</f>
        <v>0</v>
      </c>
      <c r="AN82" s="24"/>
      <c r="AO82" s="15"/>
      <c r="AP82" s="15">
        <f>IF(AO82="",0,VLOOKUP(AO82,Pointage[#All],2,FALSE)*AP$75)</f>
        <v>0</v>
      </c>
      <c r="AQ82" s="24"/>
      <c r="AR82" s="15" t="str">
        <f>IF(AQ82=0,"",IF(COUNTIF(AQ$77:AQ$82,"&gt;0")&gt;1,RANK(AQ82,AQ$77:AQ$82,0),IF(AQ82&gt;=60,1,IF(AND(AQ82&gt;=57,AQ82&lt;=59.9),2,3))))</f>
        <v/>
      </c>
      <c r="AS82" s="15">
        <f>IF(AR82="",0,VLOOKUP(AR82,Pointage[#All],2,FALSE)*AS$75)</f>
        <v>0</v>
      </c>
      <c r="AT82" s="16">
        <f t="shared" si="215"/>
        <v>0</v>
      </c>
      <c r="AU82" s="20"/>
      <c r="AV82" s="15" t="str">
        <f t="shared" si="216"/>
        <v/>
      </c>
      <c r="AW82" s="15">
        <f>IF(AV82="",0,VLOOKUP(AV82,Pointage[#All],2,FALSE)*AW$75)</f>
        <v>0</v>
      </c>
      <c r="AX82" s="24"/>
      <c r="AY82" s="15" t="str">
        <f t="shared" si="217"/>
        <v/>
      </c>
      <c r="AZ82" s="15">
        <f>IF(AY82="",0,VLOOKUP(AY82,Pointage[#All],2,FALSE)*AZ$75)</f>
        <v>0</v>
      </c>
      <c r="BA82" s="24"/>
      <c r="BB82" s="15" t="str">
        <f t="shared" si="218"/>
        <v/>
      </c>
      <c r="BC82" s="15">
        <f>IF(BB82="",0,VLOOKUP(BB82,Pointage[#All],2,FALSE)*BC$75)</f>
        <v>0</v>
      </c>
      <c r="BD82" s="24"/>
      <c r="BE82" s="15" t="str">
        <f>IF(BD82=0,"",IF(COUNTIF(BD$77:BD$82,"&gt;0")&gt;1,RANK(BD82,BD$77:BD$82,0),IF(BD82&gt;=63,1,IF(AND(BD82&gt;=60,BD82&lt;=62.9),2,3))))</f>
        <v/>
      </c>
      <c r="BF82" s="15">
        <f>IF(BE82="",0,VLOOKUP(BE82,Pointage[#All],2,FALSE)*BF$75)</f>
        <v>0</v>
      </c>
      <c r="BG82" s="16">
        <f t="shared" si="219"/>
        <v>0</v>
      </c>
      <c r="BH82" s="20"/>
      <c r="BI82" s="15" t="str">
        <f t="shared" si="220"/>
        <v/>
      </c>
      <c r="BJ82" s="15">
        <f>IF(BI82="",0,VLOOKUP(BI82,Pointage[#All],2,FALSE)*BJ$75)</f>
        <v>0</v>
      </c>
      <c r="BK82" s="24"/>
      <c r="BL82" s="15" t="str">
        <f t="shared" si="221"/>
        <v/>
      </c>
      <c r="BM82" s="15">
        <f>IF(BL82="",0,VLOOKUP(BL82,Pointage[#All],2,FALSE)*BM$75)</f>
        <v>0</v>
      </c>
      <c r="BN82" s="24"/>
      <c r="BO82" s="15" t="str">
        <f t="shared" si="222"/>
        <v/>
      </c>
      <c r="BP82" s="15">
        <f>IF(BO82="",0,VLOOKUP(BO82,Pointage[#All],2,FALSE)*BP$75)</f>
        <v>0</v>
      </c>
      <c r="BQ82" s="24"/>
      <c r="BR82" s="15" t="str">
        <f t="shared" si="223"/>
        <v/>
      </c>
      <c r="BS82" s="15">
        <f>IF(BR82="",0,VLOOKUP(BR82,Pointage[#All],2,FALSE)*BS$75)</f>
        <v>0</v>
      </c>
      <c r="BT82" s="16">
        <f t="shared" si="224"/>
        <v>0</v>
      </c>
      <c r="BU82" s="20"/>
      <c r="BV82" s="15" t="str">
        <f t="shared" si="225"/>
        <v/>
      </c>
      <c r="BW82" s="15">
        <f>IF(BV82="",0,VLOOKUP(BV82,Pointage[#All],2,FALSE)*BW$75)</f>
        <v>0</v>
      </c>
      <c r="BX82" s="24"/>
      <c r="BY82" s="15" t="str">
        <f t="shared" si="226"/>
        <v/>
      </c>
      <c r="BZ82" s="15">
        <f>IF(BY82="",0,VLOOKUP(BY82,Pointage[#All],2,FALSE)*BZ$75)</f>
        <v>0</v>
      </c>
      <c r="CA82" s="24"/>
      <c r="CB82" s="15" t="str">
        <f t="shared" si="227"/>
        <v/>
      </c>
      <c r="CC82" s="15">
        <f>IF(CB82="",0,VLOOKUP(CB82,Pointage[#All],2,FALSE)*CC$75)</f>
        <v>0</v>
      </c>
      <c r="CD82" s="24"/>
      <c r="CE82" s="15" t="str">
        <f t="shared" si="228"/>
        <v/>
      </c>
      <c r="CF82" s="15">
        <f>IF(CE82="",0,VLOOKUP(CE82,Pointage[#All],2,FALSE)*CF$75)</f>
        <v>0</v>
      </c>
      <c r="CG82" s="16">
        <f t="shared" si="229"/>
        <v>0</v>
      </c>
      <c r="CH82" s="17">
        <f t="shared" si="230"/>
        <v>0</v>
      </c>
      <c r="CI82" s="25"/>
      <c r="CJ82" s="45">
        <f t="shared" si="231"/>
        <v>0</v>
      </c>
    </row>
    <row r="83" spans="1:88" x14ac:dyDescent="0.3">
      <c r="A83" s="82" t="s">
        <v>42</v>
      </c>
      <c r="B83" s="83"/>
      <c r="C83" s="83"/>
      <c r="D83" s="83"/>
      <c r="E83" s="83"/>
      <c r="F83" s="83"/>
      <c r="G83" s="84"/>
      <c r="H83" s="28" t="s">
        <v>8</v>
      </c>
      <c r="I83" s="13" t="s">
        <v>12</v>
      </c>
      <c r="J83" s="31">
        <v>0</v>
      </c>
      <c r="K83" s="25" t="s">
        <v>14</v>
      </c>
      <c r="L83" s="13" t="s">
        <v>12</v>
      </c>
      <c r="M83" s="31">
        <v>0</v>
      </c>
      <c r="N83" s="42" t="s">
        <v>17</v>
      </c>
      <c r="O83" s="13" t="s">
        <v>12</v>
      </c>
      <c r="P83" s="31"/>
      <c r="Q83" s="25" t="s">
        <v>15</v>
      </c>
      <c r="R83" s="13" t="s">
        <v>12</v>
      </c>
      <c r="S83" s="31"/>
      <c r="T83" s="72" t="s">
        <v>1</v>
      </c>
      <c r="U83" s="28" t="s">
        <v>8</v>
      </c>
      <c r="V83" s="13" t="s">
        <v>12</v>
      </c>
      <c r="W83" s="30"/>
      <c r="X83" s="25" t="s">
        <v>14</v>
      </c>
      <c r="Y83" s="13" t="s">
        <v>12</v>
      </c>
      <c r="Z83" s="30"/>
      <c r="AA83" s="42" t="s">
        <v>17</v>
      </c>
      <c r="AB83" s="13" t="s">
        <v>12</v>
      </c>
      <c r="AC83" s="30"/>
      <c r="AD83" s="25" t="s">
        <v>15</v>
      </c>
      <c r="AE83" s="13" t="s">
        <v>12</v>
      </c>
      <c r="AF83" s="30"/>
      <c r="AG83" s="72" t="s">
        <v>1</v>
      </c>
      <c r="AH83" s="28" t="s">
        <v>8</v>
      </c>
      <c r="AI83" s="13" t="s">
        <v>12</v>
      </c>
      <c r="AJ83" s="31"/>
      <c r="AK83" s="25" t="s">
        <v>14</v>
      </c>
      <c r="AL83" s="13" t="s">
        <v>12</v>
      </c>
      <c r="AM83" s="31"/>
      <c r="AN83" s="42" t="s">
        <v>17</v>
      </c>
      <c r="AO83" s="13" t="s">
        <v>12</v>
      </c>
      <c r="AP83" s="31"/>
      <c r="AQ83" s="25" t="s">
        <v>15</v>
      </c>
      <c r="AR83" s="13" t="s">
        <v>12</v>
      </c>
      <c r="AS83" s="31"/>
      <c r="AT83" s="72" t="s">
        <v>1</v>
      </c>
      <c r="AU83" s="28" t="s">
        <v>8</v>
      </c>
      <c r="AV83" s="13" t="s">
        <v>12</v>
      </c>
      <c r="AW83" s="30"/>
      <c r="AX83" s="25" t="s">
        <v>14</v>
      </c>
      <c r="AY83" s="13" t="s">
        <v>12</v>
      </c>
      <c r="AZ83" s="30"/>
      <c r="BA83" s="42" t="s">
        <v>17</v>
      </c>
      <c r="BB83" s="13" t="s">
        <v>12</v>
      </c>
      <c r="BC83" s="30"/>
      <c r="BD83" s="25" t="s">
        <v>15</v>
      </c>
      <c r="BE83" s="13" t="s">
        <v>12</v>
      </c>
      <c r="BF83" s="30"/>
      <c r="BG83" s="72" t="s">
        <v>1</v>
      </c>
      <c r="BH83" s="28" t="s">
        <v>8</v>
      </c>
      <c r="BI83" s="13" t="s">
        <v>12</v>
      </c>
      <c r="BJ83" s="31"/>
      <c r="BK83" s="25" t="s">
        <v>14</v>
      </c>
      <c r="BL83" s="13" t="s">
        <v>12</v>
      </c>
      <c r="BM83" s="31"/>
      <c r="BN83" s="42" t="s">
        <v>17</v>
      </c>
      <c r="BO83" s="13" t="s">
        <v>12</v>
      </c>
      <c r="BP83" s="31"/>
      <c r="BQ83" s="25" t="s">
        <v>15</v>
      </c>
      <c r="BR83" s="13" t="s">
        <v>12</v>
      </c>
      <c r="BS83" s="31"/>
      <c r="BT83" s="72" t="s">
        <v>1</v>
      </c>
      <c r="BU83" s="28" t="s">
        <v>8</v>
      </c>
      <c r="BV83" s="13" t="s">
        <v>12</v>
      </c>
      <c r="BW83" s="30"/>
      <c r="BX83" s="25" t="s">
        <v>14</v>
      </c>
      <c r="BY83" s="13" t="s">
        <v>12</v>
      </c>
      <c r="BZ83" s="30"/>
      <c r="CA83" s="42" t="s">
        <v>17</v>
      </c>
      <c r="CB83" s="13" t="s">
        <v>12</v>
      </c>
      <c r="CC83" s="30"/>
      <c r="CD83" s="25" t="s">
        <v>15</v>
      </c>
      <c r="CE83" s="13" t="s">
        <v>12</v>
      </c>
      <c r="CF83" s="30"/>
      <c r="CG83" s="72" t="s">
        <v>1</v>
      </c>
      <c r="CH83" s="72" t="s">
        <v>1</v>
      </c>
      <c r="CI83" s="38"/>
      <c r="CJ83" s="45">
        <f t="shared" si="207"/>
        <v>0</v>
      </c>
    </row>
    <row r="84" spans="1:88" x14ac:dyDescent="0.3">
      <c r="A84" s="79"/>
      <c r="B84" s="80"/>
      <c r="C84" s="80"/>
      <c r="D84" s="80"/>
      <c r="E84" s="80"/>
      <c r="F84" s="80"/>
      <c r="G84" s="81"/>
      <c r="H84" s="28" t="s">
        <v>9</v>
      </c>
      <c r="I84" s="1" t="s">
        <v>10</v>
      </c>
      <c r="J84" s="1" t="s">
        <v>11</v>
      </c>
      <c r="K84" s="25" t="s">
        <v>9</v>
      </c>
      <c r="L84" s="1" t="s">
        <v>10</v>
      </c>
      <c r="M84" s="1" t="s">
        <v>11</v>
      </c>
      <c r="N84" s="25" t="s">
        <v>9</v>
      </c>
      <c r="O84" s="1" t="s">
        <v>10</v>
      </c>
      <c r="P84" s="1" t="s">
        <v>11</v>
      </c>
      <c r="Q84" s="25" t="s">
        <v>9</v>
      </c>
      <c r="R84" s="1" t="s">
        <v>10</v>
      </c>
      <c r="S84" s="1" t="s">
        <v>11</v>
      </c>
      <c r="T84" s="72"/>
      <c r="U84" s="28" t="s">
        <v>9</v>
      </c>
      <c r="V84" s="1" t="s">
        <v>10</v>
      </c>
      <c r="W84" s="1" t="s">
        <v>11</v>
      </c>
      <c r="X84" s="25" t="s">
        <v>9</v>
      </c>
      <c r="Y84" s="1" t="s">
        <v>10</v>
      </c>
      <c r="Z84" s="1" t="s">
        <v>11</v>
      </c>
      <c r="AA84" s="25" t="s">
        <v>9</v>
      </c>
      <c r="AB84" s="1" t="s">
        <v>10</v>
      </c>
      <c r="AC84" s="1" t="s">
        <v>11</v>
      </c>
      <c r="AD84" s="25" t="s">
        <v>9</v>
      </c>
      <c r="AE84" s="1" t="s">
        <v>10</v>
      </c>
      <c r="AF84" s="1" t="s">
        <v>11</v>
      </c>
      <c r="AG84" s="72"/>
      <c r="AH84" s="28" t="s">
        <v>9</v>
      </c>
      <c r="AI84" s="1" t="s">
        <v>10</v>
      </c>
      <c r="AJ84" s="1" t="s">
        <v>11</v>
      </c>
      <c r="AK84" s="25" t="s">
        <v>9</v>
      </c>
      <c r="AL84" s="1" t="s">
        <v>10</v>
      </c>
      <c r="AM84" s="1" t="s">
        <v>11</v>
      </c>
      <c r="AN84" s="25" t="s">
        <v>9</v>
      </c>
      <c r="AO84" s="1" t="s">
        <v>10</v>
      </c>
      <c r="AP84" s="1" t="s">
        <v>11</v>
      </c>
      <c r="AQ84" s="25" t="s">
        <v>9</v>
      </c>
      <c r="AR84" s="1" t="s">
        <v>10</v>
      </c>
      <c r="AS84" s="1" t="s">
        <v>11</v>
      </c>
      <c r="AT84" s="72"/>
      <c r="AU84" s="28" t="s">
        <v>9</v>
      </c>
      <c r="AV84" s="1" t="s">
        <v>10</v>
      </c>
      <c r="AW84" s="1" t="s">
        <v>11</v>
      </c>
      <c r="AX84" s="25" t="s">
        <v>9</v>
      </c>
      <c r="AY84" s="1" t="s">
        <v>10</v>
      </c>
      <c r="AZ84" s="1" t="s">
        <v>11</v>
      </c>
      <c r="BA84" s="25" t="s">
        <v>9</v>
      </c>
      <c r="BB84" s="1" t="s">
        <v>10</v>
      </c>
      <c r="BC84" s="1" t="s">
        <v>11</v>
      </c>
      <c r="BD84" s="25" t="s">
        <v>9</v>
      </c>
      <c r="BE84" s="1" t="s">
        <v>10</v>
      </c>
      <c r="BF84" s="1" t="s">
        <v>11</v>
      </c>
      <c r="BG84" s="72"/>
      <c r="BH84" s="28" t="s">
        <v>9</v>
      </c>
      <c r="BI84" s="1" t="s">
        <v>10</v>
      </c>
      <c r="BJ84" s="1" t="s">
        <v>11</v>
      </c>
      <c r="BK84" s="25" t="s">
        <v>9</v>
      </c>
      <c r="BL84" s="1" t="s">
        <v>10</v>
      </c>
      <c r="BM84" s="1" t="s">
        <v>11</v>
      </c>
      <c r="BN84" s="25" t="s">
        <v>9</v>
      </c>
      <c r="BO84" s="1" t="s">
        <v>10</v>
      </c>
      <c r="BP84" s="1" t="s">
        <v>11</v>
      </c>
      <c r="BQ84" s="25" t="s">
        <v>9</v>
      </c>
      <c r="BR84" s="1" t="s">
        <v>10</v>
      </c>
      <c r="BS84" s="1" t="s">
        <v>11</v>
      </c>
      <c r="BT84" s="72"/>
      <c r="BU84" s="28" t="s">
        <v>9</v>
      </c>
      <c r="BV84" s="1" t="s">
        <v>10</v>
      </c>
      <c r="BW84" s="1" t="s">
        <v>11</v>
      </c>
      <c r="BX84" s="25" t="s">
        <v>9</v>
      </c>
      <c r="BY84" s="1" t="s">
        <v>10</v>
      </c>
      <c r="BZ84" s="1" t="s">
        <v>11</v>
      </c>
      <c r="CA84" s="25" t="s">
        <v>9</v>
      </c>
      <c r="CB84" s="1" t="s">
        <v>10</v>
      </c>
      <c r="CC84" s="1" t="s">
        <v>11</v>
      </c>
      <c r="CD84" s="25" t="s">
        <v>9</v>
      </c>
      <c r="CE84" s="1" t="s">
        <v>10</v>
      </c>
      <c r="CF84" s="1" t="s">
        <v>11</v>
      </c>
      <c r="CG84" s="72"/>
      <c r="CH84" s="72"/>
      <c r="CI84" s="38"/>
      <c r="CJ84" s="45"/>
    </row>
    <row r="85" spans="1:88" x14ac:dyDescent="0.3">
      <c r="A85" s="20"/>
      <c r="B85" s="19" t="s">
        <v>43</v>
      </c>
      <c r="C85" s="19" t="s">
        <v>44</v>
      </c>
      <c r="D85" s="15">
        <f>T85+AG85++AT85+BG85+CG85</f>
        <v>0</v>
      </c>
      <c r="E85" s="15" t="str">
        <f t="shared" ref="E85:E91" si="232">IF(D85=0,"",RANK(D85,D$77:D$82,0))</f>
        <v/>
      </c>
      <c r="F85" s="15" t="str">
        <f t="shared" ref="F85:F91" si="233">IF(CH85=0,"",RANK(CH85,CH$77:CH$82,0))</f>
        <v/>
      </c>
      <c r="G85" s="15" t="str">
        <f t="shared" ref="G85:G91" si="234">IF(E85=1,"Or",IF(E85=2,"Argent",IF(E85=3,"Bronze","")))</f>
        <v/>
      </c>
      <c r="H85" s="20">
        <v>57.170999999999999</v>
      </c>
      <c r="I85" s="15">
        <f>IF(H85=0,"",IF(COUNTIF(H$85:H$91,"&gt;0")&gt;1,RANK(H85,H$85:H$91,0),IF(H85&gt;=63,1,IF(AND(H85&gt;=60,H85&lt;=62.9),2,3))))</f>
        <v>3</v>
      </c>
      <c r="J85" s="15">
        <f>IF(I85="",0,VLOOKUP(I85,Pointage[#All],2,FALSE)*J$83)</f>
        <v>0</v>
      </c>
      <c r="K85" s="24">
        <v>56.447000000000003</v>
      </c>
      <c r="L85" s="15">
        <f>IF(K85=0,"",IF(COUNTIF(K$85:K$91,"&gt;0")&gt;1,RANK(K85,K$85:K$91,0),IF(K85&gt;=63,1,IF(AND(K85&gt;=60,K85&lt;=62.9),2,3))))</f>
        <v>3</v>
      </c>
      <c r="M85" s="15">
        <f>IF(L85="",0,VLOOKUP(L85,Pointage[#All],2,FALSE)*M$83)</f>
        <v>0</v>
      </c>
      <c r="N85" s="24"/>
      <c r="O85" s="15" t="str">
        <f>IF(N85=0,"",IF(COUNTIF(N$85:N$91,"&gt;0")&gt;1,RANK(N85,N$85:N$91,0),IF(N85&gt;=63,1,IF(AND(N85&gt;=60,N85&lt;=62.9),2,3))))</f>
        <v/>
      </c>
      <c r="P85" s="15">
        <f>IF(O85="",0,VLOOKUP(O85,Pointage[#All],2,FALSE)*P$83)</f>
        <v>0</v>
      </c>
      <c r="Q85" s="24"/>
      <c r="R85" s="15" t="str">
        <f>IF(Q85=0,"",IF(COUNTIF(Q$85:Q$91,"&gt;0")&gt;1,RANK(Q85,Q$85,0),IF(Q85&gt;=63,1,IF(AND(Q85&gt;=58,Q85&lt;=62.9),2,3))))</f>
        <v/>
      </c>
      <c r="S85" s="15">
        <f>IF(R85="",0,VLOOKUP(R85,Pointage[#All],2,FALSE)*S$83)</f>
        <v>0</v>
      </c>
      <c r="T85" s="16">
        <f t="shared" ref="T85:T91" si="235">IF(J85="","",J85+M85+S85)</f>
        <v>0</v>
      </c>
      <c r="U85" s="20"/>
      <c r="V85" s="15" t="str">
        <f>IF(U85=0,"",IF(COUNTIF(U$85:U$91,"&gt;0")&gt;1,RANK(U85,U$85:U$91,0),IF(U85&gt;=63,1,IF(AND(U85&gt;=60,U85&lt;=62.9),2,3))))</f>
        <v/>
      </c>
      <c r="W85" s="15">
        <f>IF(V85="",0,VLOOKUP(V85,Pointage[#All],2,FALSE)*W$83)</f>
        <v>0</v>
      </c>
      <c r="X85" s="24"/>
      <c r="Y85" s="15" t="str">
        <f>IF(X85=0,"",IF(COUNTIF(X$85:X$91,"&gt;0")&gt;1,RANK(X85,X$85:X$91,0),IF(X85&gt;=63,1,IF(AND(X85&gt;=60,X85&lt;=62.9),2,3))))</f>
        <v/>
      </c>
      <c r="Z85" s="15">
        <f>IF(Y85="",0,VLOOKUP(Y85,Pointage[#All],2,FALSE)*Z$83)</f>
        <v>0</v>
      </c>
      <c r="AA85" s="24"/>
      <c r="AB85" s="15" t="str">
        <f>IF(AA85=0,"",IF(COUNTIF(AA$85:AA$91,"&gt;0")&gt;1,RANK(AA85,AA$85:AA$91,0),IF(AA85&gt;=63,1,IF(AND(AA85&gt;=60,AA85&lt;=62.9),2,3))))</f>
        <v/>
      </c>
      <c r="AC85" s="15">
        <f>IF(AB85="",0,VLOOKUP(AB85,Pointage[#All],2,FALSE)*AC$83)</f>
        <v>0</v>
      </c>
      <c r="AD85" s="24"/>
      <c r="AE85" s="15" t="str">
        <f t="shared" ref="AE85:AE91" si="236">IF(AD85=0,"",IF(COUNTIF(AD$77:AD$82,"&gt;0")&gt;1,RANK(AD85,AD$77:AD$82,0),IF(AD85&gt;=60,1,IF(AND(AD85&gt;=57,AD85&lt;=59.9),2,3))))</f>
        <v/>
      </c>
      <c r="AF85" s="15">
        <f>IF(AE85="",0,VLOOKUP(AE85,Pointage[#All],2,FALSE)*AF$83)</f>
        <v>0</v>
      </c>
      <c r="AG85" s="16">
        <f t="shared" ref="AG85:AG91" si="237">IF(W85="","",W85+Z85+AF85)</f>
        <v>0</v>
      </c>
      <c r="AH85" s="20"/>
      <c r="AI85" s="15" t="str">
        <f>IF(AH85=0,"",IF(COUNTIF(AH$85:AH$91,"&gt;0")&gt;1,RANK(AH85,AH$85:AH$91,0),IF(AH85&gt;=63,1,IF(AND(AH85&gt;=60,AH85&lt;=62.9),2,3))))</f>
        <v/>
      </c>
      <c r="AJ85" s="15">
        <f>IF(AI85="",0,VLOOKUP(AI85,Pointage[#All],2,FALSE)*AJ$83)</f>
        <v>0</v>
      </c>
      <c r="AK85" s="24"/>
      <c r="AL85" s="15" t="str">
        <f>IF(AK85=0,"",IF(COUNTIF(AK$85:AK$91,"&gt;0")&gt;1,RANK(AK85,AK$85:AK$91,0),IF(AK85&gt;=63,1,IF(AND(AK85&gt;=60,AK85&lt;=62.9),2,3))))</f>
        <v/>
      </c>
      <c r="AM85" s="15">
        <f>IF(AL85="",0,VLOOKUP(AL85,Pointage[#All],2,FALSE)*AM$83)</f>
        <v>0</v>
      </c>
      <c r="AN85" s="24"/>
      <c r="AO85" s="15" t="str">
        <f>IF(AN85=0,"",IF(COUNTIF(AN$85:AN$91,"&gt;0")&gt;1,RANK(AN85,AN$85:AN$91,0),IF(AN85&gt;=63,1,IF(AND(AN85&gt;=60,AN85&lt;=62.9),2,3))))</f>
        <v/>
      </c>
      <c r="AP85" s="15">
        <f>IF(AO85="",0,VLOOKUP(AO85,Pointage[#All],2,FALSE)*AP$83)</f>
        <v>0</v>
      </c>
      <c r="AQ85" s="24"/>
      <c r="AR85" s="15" t="str">
        <f t="shared" ref="AR85:AR91" si="238">IF(AQ85=0,"",IF(COUNTIF(AQ$77:AQ$82,"&gt;0")&gt;1,RANK(AQ85,AQ$77:AQ$82,0),IF(AQ85&gt;=60,1,IF(AND(AQ85&gt;=57,AQ85&lt;=59.9),2,3))))</f>
        <v/>
      </c>
      <c r="AS85" s="15">
        <f>IF(AR85="",0,VLOOKUP(AR85,Pointage[#All],2,FALSE)*AS$83)</f>
        <v>0</v>
      </c>
      <c r="AT85" s="16">
        <f t="shared" ref="AT85:AT91" si="239">IF(AM85="","",AM85+AS85+AP85)</f>
        <v>0</v>
      </c>
      <c r="AU85" s="20"/>
      <c r="AV85" s="15" t="str">
        <f>IF(AU85=0,"",IF(COUNTIF(AU$85:AU$91,"&gt;0")&gt;1,RANK(AU85,AU$85:AU$91,0),IF(AU85&gt;=63,1,IF(AND(AU85&gt;=60,AU85&lt;=62.9),2,3))))</f>
        <v/>
      </c>
      <c r="AW85" s="15">
        <f>IF(AV85="",0,VLOOKUP(AV85,Pointage[#All],2,FALSE)*AW$83)</f>
        <v>0</v>
      </c>
      <c r="AX85" s="24"/>
      <c r="AY85" s="15" t="str">
        <f>IF(AX85=0,"",IF(COUNTIF(AX$85:AX$91,"&gt;0")&gt;1,RANK(AX85,AX$85:AX$91,0),IF(AX85&gt;=63,1,IF(AND(AX85&gt;=60,AX85&lt;=62.9),2,3))))</f>
        <v/>
      </c>
      <c r="AZ85" s="15">
        <f>IF(AY85="",0,VLOOKUP(AY85,Pointage[#All],2,FALSE)*AZ$83)</f>
        <v>0</v>
      </c>
      <c r="BA85" s="24"/>
      <c r="BB85" s="15" t="str">
        <f>IF(BA85=0,"",IF(COUNTIF(BA$85:BA$91,"&gt;0")&gt;1,RANK(BA85,BA$85:BA$91,0),IF(BA85&gt;=63,1,IF(AND(BA85&gt;=60,BA85&lt;=62.9),2,3))))</f>
        <v/>
      </c>
      <c r="BC85" s="15">
        <f>IF(BB85="",0,VLOOKUP(BB85,Pointage[#All],2,FALSE)*BC$83)</f>
        <v>0</v>
      </c>
      <c r="BD85" s="24"/>
      <c r="BE85" s="15" t="str">
        <f>IF(BD85=0,"",IF(COUNTIF(BD$85:BD$91,"&gt;0")&gt;1,RANK(BD85,BD$85:BD$91,0),IF(BD85&gt;=63,1,IF(AND(BD85&gt;=60,BD85&lt;=62.9),2,3))))</f>
        <v/>
      </c>
      <c r="BF85" s="15">
        <f>IF(BE85="",0,VLOOKUP(BE85,Pointage[#All],2,FALSE)*BF$75)</f>
        <v>0</v>
      </c>
      <c r="BG85" s="16">
        <f t="shared" ref="BG85:BG91" si="240">IF(AW85="","",AZ85+BF85+BC85)</f>
        <v>0</v>
      </c>
      <c r="BH85" s="20"/>
      <c r="BI85" s="15" t="str">
        <f>IF(BH85=0,"",IF(COUNTIF(BH$85:BH$91,"&gt;0")&gt;1,RANK(BH85,BH$85:BH$91,0),IF(BH85&gt;=63,1,IF(AND(BH85&gt;=60,BH85&lt;=62.9),2,3))))</f>
        <v/>
      </c>
      <c r="BJ85" s="15">
        <f>IF(BI85="",0,VLOOKUP(BI85,Pointage[#All],2,FALSE)*BJ$83)</f>
        <v>0</v>
      </c>
      <c r="BK85" s="24"/>
      <c r="BL85" s="15" t="str">
        <f>IF(BK85=0,"",IF(COUNTIF(BK$85:BK$91,"&gt;0")&gt;1,RANK(BK85,BK$85:BK$91,0),IF(BK85&gt;=63,1,IF(AND(BK85&gt;=60,BK85&lt;=62.9),2,3))))</f>
        <v/>
      </c>
      <c r="BM85" s="15">
        <f>IF(BL85="",0,VLOOKUP(BL85,Pointage[#All],2,FALSE)*BM$83)</f>
        <v>0</v>
      </c>
      <c r="BN85" s="24"/>
      <c r="BO85" s="15" t="str">
        <f>IF(BN85=0,"",IF(COUNTIF(BN$85:BN$91,"&gt;0")&gt;1,RANK(BN85,BN$85:BN$91,0),IF(BN85&gt;=63,1,IF(AND(BN85&gt;=60,BN85&lt;=62.9),2,3))))</f>
        <v/>
      </c>
      <c r="BP85" s="15">
        <f>IF(BO85="",0,VLOOKUP(BO85,Pointage[#All],2,FALSE)*BP$83)</f>
        <v>0</v>
      </c>
      <c r="BQ85" s="24"/>
      <c r="BR85" s="15" t="str">
        <f t="shared" ref="BR85:BR91" si="241">IF(BQ85=0,"",IF(COUNTIF(BQ$77:BQ$82,"&gt;0")&gt;1,RANK(BQ85,BQ$77:BQ$82,0),IF(BQ85&gt;=60,1,IF(AND(BQ85&gt;=57,BQ85&lt;=59.9),2,3))))</f>
        <v/>
      </c>
      <c r="BS85" s="15">
        <f>IF(BR85="",0,VLOOKUP(BR85,Pointage[#All],2,FALSE)*BS$83)</f>
        <v>0</v>
      </c>
      <c r="BT85" s="16">
        <f t="shared" ref="BT85:BT91" si="242">IF(BM85="","",BM85+BS85+BP85)</f>
        <v>0</v>
      </c>
      <c r="BU85" s="20"/>
      <c r="BV85" s="15" t="str">
        <f>IF(BU85=0,"",IF(COUNTIF(BU$85:BU$91,"&gt;0")&gt;1,RANK(BU85,BU$85:BU$91,0),IF(BU85&gt;=63,1,IF(AND(BU85&gt;=60,BU85&lt;=62.9),2,3))))</f>
        <v/>
      </c>
      <c r="BW85" s="15">
        <f>IF(BV85="",0,VLOOKUP(BV85,Pointage[#All],2,FALSE)*BW$83)</f>
        <v>0</v>
      </c>
      <c r="BX85" s="24"/>
      <c r="BY85" s="15" t="str">
        <f>IF(BX85=0,"",IF(COUNTIF(BX$85:BX$91,"&gt;0")&gt;1,RANK(BX85,BX$85:BX$91,0),IF(BX85&gt;=63,1,IF(AND(BX85&gt;=60,BX85&lt;=62.9),2,3))))</f>
        <v/>
      </c>
      <c r="BZ85" s="15">
        <f>IF(BY85="",0,VLOOKUP(BY85,Pointage[#All],2,FALSE)*BZ$83)</f>
        <v>0</v>
      </c>
      <c r="CA85" s="24"/>
      <c r="CB85" s="15" t="str">
        <f>IF(CA85=0,"",IF(COUNTIF(CA$85:CA$91,"&gt;0")&gt;1,RANK(CA85,CA$85:CA$91,0),IF(CA85&gt;=63,1,IF(AND(CA85&gt;=60,CA85&lt;=62.9),2,3))))</f>
        <v/>
      </c>
      <c r="CC85" s="15">
        <f>IF(CB85="",0,VLOOKUP(CB85,Pointage[#All],2,FALSE)*CC$83)</f>
        <v>0</v>
      </c>
      <c r="CD85" s="24"/>
      <c r="CE85" s="15" t="str">
        <f t="shared" ref="CE85:CE91" si="243">IF(CD85=0,"",IF(COUNTIF(CD$77:CD$82,"&gt;0")&gt;1,RANK(CD85,CD$77:CD$82,0),IF(CD85&gt;=60,1,IF(AND(CD85&gt;=57,CD85&lt;=59.9),2,3))))</f>
        <v/>
      </c>
      <c r="CF85" s="15">
        <f>IF(CE85="",0,VLOOKUP(CE85,Pointage[#All],2,FALSE)*CF$83)</f>
        <v>0</v>
      </c>
      <c r="CG85" s="16">
        <f t="shared" ref="CG85:CG91" si="244">IF(BZ85="","",BZ85+CF85+CC85)*1.25</f>
        <v>0</v>
      </c>
      <c r="CH85" s="17">
        <f t="shared" ref="CH85:CH91" si="245">S85+AF85+AS85+BF85+BS85+CF85*1.25</f>
        <v>0</v>
      </c>
      <c r="CI85" s="25"/>
      <c r="CJ85" s="45">
        <f t="shared" si="207"/>
        <v>0</v>
      </c>
    </row>
    <row r="86" spans="1:88" x14ac:dyDescent="0.3">
      <c r="A86" s="23"/>
      <c r="B86" s="19"/>
      <c r="C86" s="19"/>
      <c r="D86" s="15">
        <f t="shared" ref="D86:D91" si="246">T86+AG86++AT86+BG86+CG86</f>
        <v>0</v>
      </c>
      <c r="E86" s="15" t="str">
        <f t="shared" si="232"/>
        <v/>
      </c>
      <c r="F86" s="15" t="str">
        <f t="shared" si="233"/>
        <v/>
      </c>
      <c r="G86" s="15" t="str">
        <f t="shared" si="234"/>
        <v/>
      </c>
      <c r="H86" s="20"/>
      <c r="I86" s="15" t="str">
        <f t="shared" ref="I86:I91" si="247">IF(H86=0,"",IF(COUNTIF(H$85:H$91,"&gt;0")&gt;1,RANK(H86,H$85:H$91,0),IF(H86&gt;=63,1,IF(AND(H86&gt;=60,H86&lt;=62.9),2,3))))</f>
        <v/>
      </c>
      <c r="J86" s="15">
        <f>IF(I86="",0,VLOOKUP(I86,Pointage[#All],2,FALSE)*J$83)</f>
        <v>0</v>
      </c>
      <c r="K86" s="24"/>
      <c r="L86" s="15" t="str">
        <f t="shared" ref="L86:L91" si="248">IF(K86=0,"",IF(COUNTIF(K$85:K$91,"&gt;0")&gt;1,RANK(K86,K$85:K$91,0),IF(K86&gt;=63,1,IF(AND(K86&gt;=60,K86&lt;=62.9),2,3))))</f>
        <v/>
      </c>
      <c r="M86" s="15">
        <f>IF(L86="",0,VLOOKUP(L86,Pointage[#All],2,FALSE)*M$83)</f>
        <v>0</v>
      </c>
      <c r="N86" s="24"/>
      <c r="O86" s="15" t="str">
        <f t="shared" ref="O86:O91" si="249">IF(N86=0,"",IF(COUNTIF(N$85:N$91,"&gt;0")&gt;1,RANK(N86,N$85:N$91,0),IF(N86&gt;=63,1,IF(AND(N86&gt;=60,N86&lt;=62.9),2,3))))</f>
        <v/>
      </c>
      <c r="P86" s="15">
        <f>IF(O86="",0,VLOOKUP(O86,Pointage[#All],2,FALSE)*P$83)</f>
        <v>0</v>
      </c>
      <c r="Q86" s="24"/>
      <c r="R86" s="15" t="str">
        <f t="shared" ref="R86:R91" si="250">IF(Q86=0,"",IF(COUNTIF(Q$85:Q$91,"&gt;0")&gt;1,RANK(Q86,Q$85,0),IF(Q86&gt;=63,1,IF(AND(Q86&gt;=58,Q86&lt;=62.9),2,3))))</f>
        <v/>
      </c>
      <c r="S86" s="15">
        <f>IF(R86="",0,VLOOKUP(R86,Pointage[#All],2,FALSE)*S$83)</f>
        <v>0</v>
      </c>
      <c r="T86" s="16">
        <f t="shared" si="235"/>
        <v>0</v>
      </c>
      <c r="U86" s="20"/>
      <c r="V86" s="15" t="str">
        <f t="shared" ref="V86:V91" si="251">IF(U86=0,"",IF(COUNTIF(U$85:U$91,"&gt;0")&gt;1,RANK(U86,U$85:U$91,0),IF(U86&gt;=63,1,IF(AND(U86&gt;=60,U86&lt;=62.9),2,3))))</f>
        <v/>
      </c>
      <c r="W86" s="15">
        <f>IF(V86="",0,VLOOKUP(V86,Pointage[#All],2,FALSE)*W$83)</f>
        <v>0</v>
      </c>
      <c r="X86" s="24"/>
      <c r="Y86" s="15" t="str">
        <f t="shared" ref="Y86:Y91" si="252">IF(X86=0,"",IF(COUNTIF(X$85:X$91,"&gt;0")&gt;1,RANK(X86,X$85:X$91,0),IF(X86&gt;=63,1,IF(AND(X86&gt;=60,X86&lt;=62.9),2,3))))</f>
        <v/>
      </c>
      <c r="Z86" s="15">
        <f>IF(Y86="",0,VLOOKUP(Y86,Pointage[#All],2,FALSE)*Z$83)</f>
        <v>0</v>
      </c>
      <c r="AA86" s="24"/>
      <c r="AB86" s="15" t="str">
        <f t="shared" ref="AB86:AB91" si="253">IF(AA86=0,"",IF(COUNTIF(AA$85:AA$91,"&gt;0")&gt;1,RANK(AA86,AA$85:AA$91,0),IF(AA86&gt;=63,1,IF(AND(AA86&gt;=60,AA86&lt;=62.9),2,3))))</f>
        <v/>
      </c>
      <c r="AC86" s="15">
        <f>IF(AB86="",0,VLOOKUP(AB86,Pointage[#All],2,FALSE)*AC$83)</f>
        <v>0</v>
      </c>
      <c r="AD86" s="24"/>
      <c r="AE86" s="15" t="str">
        <f t="shared" si="236"/>
        <v/>
      </c>
      <c r="AF86" s="15">
        <f>IF(AE86="",0,VLOOKUP(AE86,Pointage[#All],2,FALSE)*AF$83)</f>
        <v>0</v>
      </c>
      <c r="AG86" s="16">
        <f t="shared" si="237"/>
        <v>0</v>
      </c>
      <c r="AH86" s="20"/>
      <c r="AI86" s="15" t="str">
        <f t="shared" ref="AI86:AI91" si="254">IF(AH86=0,"",IF(COUNTIF(AH$85:AH$91,"&gt;0")&gt;1,RANK(AH86,AH$85:AH$91,0),IF(AH86&gt;=63,1,IF(AND(AH86&gt;=60,AH86&lt;=62.9),2,3))))</f>
        <v/>
      </c>
      <c r="AJ86" s="15">
        <f>IF(AI86="",0,VLOOKUP(AI86,Pointage[#All],2,FALSE)*AJ$83)</f>
        <v>0</v>
      </c>
      <c r="AK86" s="24"/>
      <c r="AL86" s="15" t="str">
        <f t="shared" ref="AL86:AL91" si="255">IF(AK86=0,"",IF(COUNTIF(AK$85:AK$91,"&gt;0")&gt;1,RANK(AK86,AK$85:AK$91,0),IF(AK86&gt;=63,1,IF(AND(AK86&gt;=60,AK86&lt;=62.9),2,3))))</f>
        <v/>
      </c>
      <c r="AM86" s="15">
        <f>IF(AL86="",0,VLOOKUP(AL86,Pointage[#All],2,FALSE)*AM$83)</f>
        <v>0</v>
      </c>
      <c r="AN86" s="24"/>
      <c r="AO86" s="15" t="str">
        <f t="shared" ref="AO86:AO91" si="256">IF(AN86=0,"",IF(COUNTIF(AN$85:AN$91,"&gt;0")&gt;1,RANK(AN86,AN$85:AN$91,0),IF(AN86&gt;=63,1,IF(AND(AN86&gt;=60,AN86&lt;=62.9),2,3))))</f>
        <v/>
      </c>
      <c r="AP86" s="15">
        <f>IF(AO86="",0,VLOOKUP(AO86,Pointage[#All],2,FALSE)*AP$83)</f>
        <v>0</v>
      </c>
      <c r="AQ86" s="24"/>
      <c r="AR86" s="15" t="str">
        <f t="shared" si="238"/>
        <v/>
      </c>
      <c r="AS86" s="15">
        <f>IF(AR86="",0,VLOOKUP(AR86,Pointage[#All],2,FALSE)*AS$83)</f>
        <v>0</v>
      </c>
      <c r="AT86" s="16">
        <f t="shared" si="239"/>
        <v>0</v>
      </c>
      <c r="AU86" s="20"/>
      <c r="AV86" s="15" t="str">
        <f t="shared" ref="AV86:AV91" si="257">IF(AU86=0,"",IF(COUNTIF(AU$85:AU$91,"&gt;0")&gt;1,RANK(AU86,AU$85:AU$91,0),IF(AU86&gt;=63,1,IF(AND(AU86&gt;=60,AU86&lt;=62.9),2,3))))</f>
        <v/>
      </c>
      <c r="AW86" s="15">
        <f>IF(AV86="",0,VLOOKUP(AV86,Pointage[#All],2,FALSE)*AW$83)</f>
        <v>0</v>
      </c>
      <c r="AX86" s="24"/>
      <c r="AY86" s="15" t="str">
        <f t="shared" ref="AY86:AY91" si="258">IF(AX86=0,"",IF(COUNTIF(AX$85:AX$91,"&gt;0")&gt;1,RANK(AX86,AX$85:AX$91,0),IF(AX86&gt;=63,1,IF(AND(AX86&gt;=60,AX86&lt;=62.9),2,3))))</f>
        <v/>
      </c>
      <c r="AZ86" s="15">
        <f>IF(AY86="",0,VLOOKUP(AY86,Pointage[#All],2,FALSE)*AZ$83)</f>
        <v>0</v>
      </c>
      <c r="BA86" s="24"/>
      <c r="BB86" s="15" t="str">
        <f t="shared" ref="BB86:BB91" si="259">IF(BA86=0,"",IF(COUNTIF(BA$85:BA$91,"&gt;0")&gt;1,RANK(BA86,BA$85:BA$91,0),IF(BA86&gt;=63,1,IF(AND(BA86&gt;=60,BA86&lt;=62.9),2,3))))</f>
        <v/>
      </c>
      <c r="BC86" s="15">
        <f>IF(BB86="",0,VLOOKUP(BB86,Pointage[#All],2,FALSE)*BC$83)</f>
        <v>0</v>
      </c>
      <c r="BD86" s="24"/>
      <c r="BE86" s="15" t="str">
        <f t="shared" ref="BE86:BE91" si="260">IF(BD86=0,"",IF(COUNTIF(BD$85:BD$91,"&gt;0")&gt;1,RANK(BD86,BD$85:BD$91,0),IF(BD86&gt;=63,1,IF(AND(BD86&gt;=60,BD86&lt;=62.9),2,3))))</f>
        <v/>
      </c>
      <c r="BF86" s="15">
        <f>IF(BE86="",0,VLOOKUP(BE86,Pointage[#All],2,FALSE)*BF$75)</f>
        <v>0</v>
      </c>
      <c r="BG86" s="16">
        <f t="shared" si="240"/>
        <v>0</v>
      </c>
      <c r="BH86" s="20"/>
      <c r="BI86" s="15" t="str">
        <f t="shared" ref="BI86:BI91" si="261">IF(BH86=0,"",IF(COUNTIF(BH$85:BH$91,"&gt;0")&gt;1,RANK(BH86,BH$85:BH$91,0),IF(BH86&gt;=63,1,IF(AND(BH86&gt;=60,BH86&lt;=62.9),2,3))))</f>
        <v/>
      </c>
      <c r="BJ86" s="15">
        <f>IF(BI86="",0,VLOOKUP(BI86,Pointage[#All],2,FALSE)*BJ$83)</f>
        <v>0</v>
      </c>
      <c r="BK86" s="24"/>
      <c r="BL86" s="15" t="str">
        <f t="shared" ref="BL86:BL91" si="262">IF(BK86=0,"",IF(COUNTIF(BK$85:BK$91,"&gt;0")&gt;1,RANK(BK86,BK$85:BK$91,0),IF(BK86&gt;=63,1,IF(AND(BK86&gt;=60,BK86&lt;=62.9),2,3))))</f>
        <v/>
      </c>
      <c r="BM86" s="15">
        <f>IF(BL86="",0,VLOOKUP(BL86,Pointage[#All],2,FALSE)*BM$83)</f>
        <v>0</v>
      </c>
      <c r="BN86" s="24"/>
      <c r="BO86" s="15" t="str">
        <f t="shared" ref="BO86:BO91" si="263">IF(BN86=0,"",IF(COUNTIF(BN$85:BN$91,"&gt;0")&gt;1,RANK(BN86,BN$85:BN$91,0),IF(BN86&gt;=63,1,IF(AND(BN86&gt;=60,BN86&lt;=62.9),2,3))))</f>
        <v/>
      </c>
      <c r="BP86" s="15">
        <f>IF(BO86="",0,VLOOKUP(BO86,Pointage[#All],2,FALSE)*BP$83)</f>
        <v>0</v>
      </c>
      <c r="BQ86" s="24"/>
      <c r="BR86" s="15" t="str">
        <f t="shared" si="241"/>
        <v/>
      </c>
      <c r="BS86" s="15">
        <f>IF(BR86="",0,VLOOKUP(BR86,Pointage[#All],2,FALSE)*BS$83)</f>
        <v>0</v>
      </c>
      <c r="BT86" s="16">
        <f t="shared" si="242"/>
        <v>0</v>
      </c>
      <c r="BU86" s="20"/>
      <c r="BV86" s="15" t="str">
        <f t="shared" ref="BV86:BV91" si="264">IF(BU86=0,"",IF(COUNTIF(BU$85:BU$91,"&gt;0")&gt;1,RANK(BU86,BU$85:BU$91,0),IF(BU86&gt;=63,1,IF(AND(BU86&gt;=60,BU86&lt;=62.9),2,3))))</f>
        <v/>
      </c>
      <c r="BW86" s="15">
        <f>IF(BV86="",0,VLOOKUP(BV86,Pointage[#All],2,FALSE)*BW$75)</f>
        <v>0</v>
      </c>
      <c r="BX86" s="24"/>
      <c r="BY86" s="15" t="str">
        <f t="shared" ref="BY86:BY91" si="265">IF(BX86=0,"",IF(COUNTIF(BX$85:BX$91,"&gt;0")&gt;1,RANK(BX86,BX$85:BX$91,0),IF(BX86&gt;=63,1,IF(AND(BX86&gt;=60,BX86&lt;=62.9),2,3))))</f>
        <v/>
      </c>
      <c r="BZ86" s="15">
        <f>IF(BY86="",0,VLOOKUP(BY86,Pointage[#All],2,FALSE)*BZ$75)</f>
        <v>0</v>
      </c>
      <c r="CA86" s="24"/>
      <c r="CB86" s="15" t="str">
        <f t="shared" ref="CB86:CB91" si="266">IF(CA86=0,"",IF(COUNTIF(CA$85:CA$91,"&gt;0")&gt;1,RANK(CA86,CA$85:CA$91,0),IF(CA86&gt;=63,1,IF(AND(CA86&gt;=60,CA86&lt;=62.9),2,3))))</f>
        <v/>
      </c>
      <c r="CC86" s="15">
        <f>IF(CB86="",0,VLOOKUP(CB86,Pointage[#All],2,FALSE)*CC$75)</f>
        <v>0</v>
      </c>
      <c r="CD86" s="24"/>
      <c r="CE86" s="15" t="str">
        <f t="shared" si="243"/>
        <v/>
      </c>
      <c r="CF86" s="15">
        <f>IF(CE86="",0,VLOOKUP(CE86,Pointage[#All],2,FALSE)*CF$75)</f>
        <v>0</v>
      </c>
      <c r="CG86" s="16">
        <f t="shared" si="244"/>
        <v>0</v>
      </c>
      <c r="CH86" s="17">
        <f t="shared" si="245"/>
        <v>0</v>
      </c>
      <c r="CI86" s="25"/>
      <c r="CJ86" s="45">
        <f t="shared" si="207"/>
        <v>0</v>
      </c>
    </row>
    <row r="87" spans="1:88" x14ac:dyDescent="0.3">
      <c r="A87" s="20"/>
      <c r="B87" s="19"/>
      <c r="C87" s="19"/>
      <c r="D87" s="15">
        <f t="shared" si="246"/>
        <v>0</v>
      </c>
      <c r="E87" s="15" t="str">
        <f t="shared" si="232"/>
        <v/>
      </c>
      <c r="F87" s="15" t="str">
        <f t="shared" si="233"/>
        <v/>
      </c>
      <c r="G87" s="15" t="str">
        <f t="shared" si="234"/>
        <v/>
      </c>
      <c r="H87" s="20"/>
      <c r="I87" s="15" t="str">
        <f t="shared" si="247"/>
        <v/>
      </c>
      <c r="J87" s="15">
        <f>IF(I87="",0,VLOOKUP(I87,Pointage[#All],2,FALSE)*J$83)</f>
        <v>0</v>
      </c>
      <c r="K87" s="24"/>
      <c r="L87" s="15" t="str">
        <f t="shared" si="248"/>
        <v/>
      </c>
      <c r="M87" s="15">
        <f>IF(L87="",0,VLOOKUP(L87,Pointage[#All],2,FALSE)*M$83)</f>
        <v>0</v>
      </c>
      <c r="N87" s="24"/>
      <c r="O87" s="15" t="str">
        <f t="shared" si="249"/>
        <v/>
      </c>
      <c r="P87" s="15">
        <f>IF(O87="",0,VLOOKUP(O87,Pointage[#All],2,FALSE)*P$83)</f>
        <v>0</v>
      </c>
      <c r="Q87" s="24"/>
      <c r="R87" s="15" t="str">
        <f t="shared" si="250"/>
        <v/>
      </c>
      <c r="S87" s="15">
        <f>IF(R87="",0,VLOOKUP(R87,Pointage[#All],2,FALSE)*S$83)</f>
        <v>0</v>
      </c>
      <c r="T87" s="16">
        <f t="shared" si="235"/>
        <v>0</v>
      </c>
      <c r="U87" s="20"/>
      <c r="V87" s="15" t="str">
        <f t="shared" si="251"/>
        <v/>
      </c>
      <c r="W87" s="15">
        <f>IF(V87="",0,VLOOKUP(V87,Pointage[#All],2,FALSE)*W$83)</f>
        <v>0</v>
      </c>
      <c r="X87" s="24"/>
      <c r="Y87" s="15" t="str">
        <f t="shared" si="252"/>
        <v/>
      </c>
      <c r="Z87" s="15">
        <f>IF(Y87="",0,VLOOKUP(Y87,Pointage[#All],2,FALSE)*Z$83)</f>
        <v>0</v>
      </c>
      <c r="AA87" s="24"/>
      <c r="AB87" s="15" t="str">
        <f t="shared" si="253"/>
        <v/>
      </c>
      <c r="AC87" s="15">
        <f>IF(AB87="",0,VLOOKUP(AB87,Pointage[#All],2,FALSE)*AC$83)</f>
        <v>0</v>
      </c>
      <c r="AD87" s="24"/>
      <c r="AE87" s="15" t="str">
        <f t="shared" si="236"/>
        <v/>
      </c>
      <c r="AF87" s="15">
        <f>IF(AE87="",0,VLOOKUP(AE87,Pointage[#All],2,FALSE)*AF$83)</f>
        <v>0</v>
      </c>
      <c r="AG87" s="16">
        <f t="shared" si="237"/>
        <v>0</v>
      </c>
      <c r="AH87" s="20"/>
      <c r="AI87" s="15" t="str">
        <f t="shared" si="254"/>
        <v/>
      </c>
      <c r="AJ87" s="15">
        <f>IF(AI87="",0,VLOOKUP(AI87,Pointage[#All],2,FALSE)*AJ$83)</f>
        <v>0</v>
      </c>
      <c r="AK87" s="24"/>
      <c r="AL87" s="15" t="str">
        <f t="shared" si="255"/>
        <v/>
      </c>
      <c r="AM87" s="15">
        <f>IF(AL87="",0,VLOOKUP(AL87,Pointage[#All],2,FALSE)*AM$83)</f>
        <v>0</v>
      </c>
      <c r="AN87" s="24"/>
      <c r="AO87" s="15" t="str">
        <f t="shared" si="256"/>
        <v/>
      </c>
      <c r="AP87" s="15">
        <f>IF(AO87="",0,VLOOKUP(AO87,Pointage[#All],2,FALSE)*AP$83)</f>
        <v>0</v>
      </c>
      <c r="AQ87" s="24"/>
      <c r="AR87" s="15" t="str">
        <f t="shared" si="238"/>
        <v/>
      </c>
      <c r="AS87" s="15">
        <f>IF(AR87="",0,VLOOKUP(AR87,Pointage[#All],2,FALSE)*AS$83)</f>
        <v>0</v>
      </c>
      <c r="AT87" s="16">
        <f t="shared" si="239"/>
        <v>0</v>
      </c>
      <c r="AU87" s="20"/>
      <c r="AV87" s="15" t="str">
        <f t="shared" si="257"/>
        <v/>
      </c>
      <c r="AW87" s="15">
        <f>IF(AV87="",0,VLOOKUP(AV87,Pointage[#All],2,FALSE)*AW$83)</f>
        <v>0</v>
      </c>
      <c r="AX87" s="24"/>
      <c r="AY87" s="15" t="str">
        <f t="shared" si="258"/>
        <v/>
      </c>
      <c r="AZ87" s="15">
        <f>IF(AY87="",0,VLOOKUP(AY87,Pointage[#All],2,FALSE)*AZ$83)</f>
        <v>0</v>
      </c>
      <c r="BA87" s="24"/>
      <c r="BB87" s="15" t="str">
        <f t="shared" si="259"/>
        <v/>
      </c>
      <c r="BC87" s="15">
        <f>IF(BB87="",0,VLOOKUP(BB87,Pointage[#All],2,FALSE)*BC$83)</f>
        <v>0</v>
      </c>
      <c r="BD87" s="24"/>
      <c r="BE87" s="15" t="str">
        <f t="shared" si="260"/>
        <v/>
      </c>
      <c r="BF87" s="15">
        <f>IF(BE87="",0,VLOOKUP(BE87,Pointage[#All],2,FALSE)*BF$75)</f>
        <v>0</v>
      </c>
      <c r="BG87" s="16">
        <f t="shared" si="240"/>
        <v>0</v>
      </c>
      <c r="BH87" s="20"/>
      <c r="BI87" s="15" t="str">
        <f t="shared" si="261"/>
        <v/>
      </c>
      <c r="BJ87" s="15">
        <f>IF(BI87="",0,VLOOKUP(BI87,Pointage[#All],2,FALSE)*BJ$83)</f>
        <v>0</v>
      </c>
      <c r="BK87" s="24"/>
      <c r="BL87" s="15" t="str">
        <f t="shared" si="262"/>
        <v/>
      </c>
      <c r="BM87" s="15">
        <f>IF(BL87="",0,VLOOKUP(BL87,Pointage[#All],2,FALSE)*BM$83)</f>
        <v>0</v>
      </c>
      <c r="BN87" s="24"/>
      <c r="BO87" s="15" t="str">
        <f t="shared" si="263"/>
        <v/>
      </c>
      <c r="BP87" s="15">
        <f>IF(BO87="",0,VLOOKUP(BO87,Pointage[#All],2,FALSE)*BP$83)</f>
        <v>0</v>
      </c>
      <c r="BQ87" s="24"/>
      <c r="BR87" s="15" t="str">
        <f t="shared" si="241"/>
        <v/>
      </c>
      <c r="BS87" s="15">
        <f>IF(BR87="",0,VLOOKUP(BR87,Pointage[#All],2,FALSE)*BS$83)</f>
        <v>0</v>
      </c>
      <c r="BT87" s="16">
        <f t="shared" si="242"/>
        <v>0</v>
      </c>
      <c r="BU87" s="20"/>
      <c r="BV87" s="15" t="str">
        <f t="shared" si="264"/>
        <v/>
      </c>
      <c r="BW87" s="15">
        <f>IF(BV87="",0,VLOOKUP(BV87,Pointage[#All],2,FALSE)*BW$75)</f>
        <v>0</v>
      </c>
      <c r="BX87" s="24"/>
      <c r="BY87" s="15" t="str">
        <f t="shared" si="265"/>
        <v/>
      </c>
      <c r="BZ87" s="15">
        <f>IF(BY87="",0,VLOOKUP(BY87,Pointage[#All],2,FALSE)*BZ$75)</f>
        <v>0</v>
      </c>
      <c r="CA87" s="24"/>
      <c r="CB87" s="15" t="str">
        <f t="shared" si="266"/>
        <v/>
      </c>
      <c r="CC87" s="15">
        <f>IF(CB87="",0,VLOOKUP(CB87,Pointage[#All],2,FALSE)*CC$75)</f>
        <v>0</v>
      </c>
      <c r="CD87" s="24"/>
      <c r="CE87" s="15" t="str">
        <f t="shared" si="243"/>
        <v/>
      </c>
      <c r="CF87" s="15">
        <f>IF(CE87="",0,VLOOKUP(CE87,Pointage[#All],2,FALSE)*CF$75)</f>
        <v>0</v>
      </c>
      <c r="CG87" s="16">
        <f t="shared" si="244"/>
        <v>0</v>
      </c>
      <c r="CH87" s="17">
        <f t="shared" si="245"/>
        <v>0</v>
      </c>
      <c r="CI87" s="25"/>
      <c r="CJ87" s="45">
        <f t="shared" si="207"/>
        <v>0</v>
      </c>
    </row>
    <row r="88" spans="1:88" x14ac:dyDescent="0.3">
      <c r="A88" s="20"/>
      <c r="B88" s="19"/>
      <c r="C88" s="19"/>
      <c r="D88" s="15">
        <f t="shared" si="246"/>
        <v>0</v>
      </c>
      <c r="E88" s="15" t="str">
        <f t="shared" si="232"/>
        <v/>
      </c>
      <c r="F88" s="15" t="str">
        <f t="shared" si="233"/>
        <v/>
      </c>
      <c r="G88" s="15" t="str">
        <f t="shared" si="234"/>
        <v/>
      </c>
      <c r="H88" s="20"/>
      <c r="I88" s="15" t="str">
        <f t="shared" si="247"/>
        <v/>
      </c>
      <c r="J88" s="15">
        <f>IF(I88="",0,VLOOKUP(I88,Pointage[#All],2,FALSE)*J$83)</f>
        <v>0</v>
      </c>
      <c r="K88" s="24"/>
      <c r="L88" s="15" t="str">
        <f t="shared" si="248"/>
        <v/>
      </c>
      <c r="M88" s="15">
        <f>IF(L88="",0,VLOOKUP(L88,Pointage[#All],2,FALSE)*M$83)</f>
        <v>0</v>
      </c>
      <c r="N88" s="24"/>
      <c r="O88" s="15" t="str">
        <f t="shared" si="249"/>
        <v/>
      </c>
      <c r="P88" s="15">
        <f>IF(O88="",0,VLOOKUP(O88,Pointage[#All],2,FALSE)*P$83)</f>
        <v>0</v>
      </c>
      <c r="Q88" s="24"/>
      <c r="R88" s="15" t="str">
        <f t="shared" si="250"/>
        <v/>
      </c>
      <c r="S88" s="15">
        <f>IF(R88="",0,VLOOKUP(R88,Pointage[#All],2,FALSE)*S$83)</f>
        <v>0</v>
      </c>
      <c r="T88" s="16">
        <f t="shared" si="235"/>
        <v>0</v>
      </c>
      <c r="U88" s="20"/>
      <c r="V88" s="15" t="str">
        <f t="shared" si="251"/>
        <v/>
      </c>
      <c r="W88" s="15">
        <f>IF(V88="",0,VLOOKUP(V88,Pointage[#All],2,FALSE)*W$83)</f>
        <v>0</v>
      </c>
      <c r="X88" s="24"/>
      <c r="Y88" s="15" t="str">
        <f t="shared" si="252"/>
        <v/>
      </c>
      <c r="Z88" s="15">
        <f>IF(Y88="",0,VLOOKUP(Y88,Pointage[#All],2,FALSE)*Z$83)</f>
        <v>0</v>
      </c>
      <c r="AA88" s="24"/>
      <c r="AB88" s="15" t="str">
        <f t="shared" si="253"/>
        <v/>
      </c>
      <c r="AC88" s="15">
        <f>IF(AB88="",0,VLOOKUP(AB88,Pointage[#All],2,FALSE)*AC$83)</f>
        <v>0</v>
      </c>
      <c r="AD88" s="24"/>
      <c r="AE88" s="15" t="str">
        <f t="shared" si="236"/>
        <v/>
      </c>
      <c r="AF88" s="15">
        <f>IF(AE88="",0,VLOOKUP(AE88,Pointage[#All],2,FALSE)*AF$83)</f>
        <v>0</v>
      </c>
      <c r="AG88" s="16">
        <f t="shared" si="237"/>
        <v>0</v>
      </c>
      <c r="AH88" s="20"/>
      <c r="AI88" s="15" t="str">
        <f t="shared" si="254"/>
        <v/>
      </c>
      <c r="AJ88" s="15">
        <f>IF(AI88="",0,VLOOKUP(AI88,Pointage[#All],2,FALSE)*AJ$83)</f>
        <v>0</v>
      </c>
      <c r="AK88" s="24"/>
      <c r="AL88" s="15" t="str">
        <f t="shared" si="255"/>
        <v/>
      </c>
      <c r="AM88" s="15">
        <f>IF(AL88="",0,VLOOKUP(AL88,Pointage[#All],2,FALSE)*AM$83)</f>
        <v>0</v>
      </c>
      <c r="AN88" s="24"/>
      <c r="AO88" s="15" t="str">
        <f t="shared" si="256"/>
        <v/>
      </c>
      <c r="AP88" s="15">
        <f>IF(AO88="",0,VLOOKUP(AO88,Pointage[#All],2,FALSE)*AP$83)</f>
        <v>0</v>
      </c>
      <c r="AQ88" s="24"/>
      <c r="AR88" s="15" t="str">
        <f t="shared" si="238"/>
        <v/>
      </c>
      <c r="AS88" s="15">
        <f>IF(AR88="",0,VLOOKUP(AR88,Pointage[#All],2,FALSE)*AS$83)</f>
        <v>0</v>
      </c>
      <c r="AT88" s="16">
        <f t="shared" si="239"/>
        <v>0</v>
      </c>
      <c r="AU88" s="20"/>
      <c r="AV88" s="15" t="str">
        <f t="shared" si="257"/>
        <v/>
      </c>
      <c r="AW88" s="15">
        <f>IF(AV88="",0,VLOOKUP(AV88,Pointage[#All],2,FALSE)*AW$83)</f>
        <v>0</v>
      </c>
      <c r="AX88" s="24"/>
      <c r="AY88" s="15" t="str">
        <f t="shared" si="258"/>
        <v/>
      </c>
      <c r="AZ88" s="15">
        <f>IF(AY88="",0,VLOOKUP(AY88,Pointage[#All],2,FALSE)*AZ$83)</f>
        <v>0</v>
      </c>
      <c r="BA88" s="24"/>
      <c r="BB88" s="15" t="str">
        <f t="shared" si="259"/>
        <v/>
      </c>
      <c r="BC88" s="15">
        <f>IF(BB88="",0,VLOOKUP(BB88,Pointage[#All],2,FALSE)*BC$83)</f>
        <v>0</v>
      </c>
      <c r="BD88" s="24"/>
      <c r="BE88" s="15" t="str">
        <f t="shared" si="260"/>
        <v/>
      </c>
      <c r="BF88" s="15">
        <f>IF(BE88="",0,VLOOKUP(BE88,Pointage[#All],2,FALSE)*BF$75)</f>
        <v>0</v>
      </c>
      <c r="BG88" s="16">
        <f t="shared" si="240"/>
        <v>0</v>
      </c>
      <c r="BH88" s="20"/>
      <c r="BI88" s="15" t="str">
        <f t="shared" si="261"/>
        <v/>
      </c>
      <c r="BJ88" s="15">
        <f>IF(BI88="",0,VLOOKUP(BI88,Pointage[#All],2,FALSE)*BJ$83)</f>
        <v>0</v>
      </c>
      <c r="BK88" s="24"/>
      <c r="BL88" s="15" t="str">
        <f t="shared" si="262"/>
        <v/>
      </c>
      <c r="BM88" s="15">
        <f>IF(BL88="",0,VLOOKUP(BL88,Pointage[#All],2,FALSE)*BM$83)</f>
        <v>0</v>
      </c>
      <c r="BN88" s="24"/>
      <c r="BO88" s="15" t="str">
        <f t="shared" si="263"/>
        <v/>
      </c>
      <c r="BP88" s="15">
        <f>IF(BO88="",0,VLOOKUP(BO88,Pointage[#All],2,FALSE)*BP$83)</f>
        <v>0</v>
      </c>
      <c r="BQ88" s="24"/>
      <c r="BR88" s="15" t="str">
        <f t="shared" si="241"/>
        <v/>
      </c>
      <c r="BS88" s="15">
        <f>IF(BR88="",0,VLOOKUP(BR88,Pointage[#All],2,FALSE)*BS$83)</f>
        <v>0</v>
      </c>
      <c r="BT88" s="16">
        <f t="shared" si="242"/>
        <v>0</v>
      </c>
      <c r="BU88" s="20"/>
      <c r="BV88" s="15" t="str">
        <f t="shared" si="264"/>
        <v/>
      </c>
      <c r="BW88" s="15">
        <f>IF(BV88="",0,VLOOKUP(BV88,Pointage[#All],2,FALSE)*BW$75)</f>
        <v>0</v>
      </c>
      <c r="BX88" s="24"/>
      <c r="BY88" s="15" t="str">
        <f t="shared" si="265"/>
        <v/>
      </c>
      <c r="BZ88" s="15">
        <f>IF(BY88="",0,VLOOKUP(BY88,Pointage[#All],2,FALSE)*BZ$75)</f>
        <v>0</v>
      </c>
      <c r="CA88" s="24"/>
      <c r="CB88" s="15" t="str">
        <f t="shared" si="266"/>
        <v/>
      </c>
      <c r="CC88" s="15">
        <f>IF(CB88="",0,VLOOKUP(CB88,Pointage[#All],2,FALSE)*CC$75)</f>
        <v>0</v>
      </c>
      <c r="CD88" s="24"/>
      <c r="CE88" s="15" t="str">
        <f t="shared" si="243"/>
        <v/>
      </c>
      <c r="CF88" s="15">
        <f>IF(CE88="",0,VLOOKUP(CE88,Pointage[#All],2,FALSE)*CF$75)</f>
        <v>0</v>
      </c>
      <c r="CG88" s="16">
        <f t="shared" si="244"/>
        <v>0</v>
      </c>
      <c r="CH88" s="17">
        <f t="shared" si="245"/>
        <v>0</v>
      </c>
      <c r="CI88" s="25"/>
      <c r="CJ88" s="45">
        <f t="shared" si="207"/>
        <v>0</v>
      </c>
    </row>
    <row r="89" spans="1:88" x14ac:dyDescent="0.3">
      <c r="A89" s="20"/>
      <c r="B89" s="19"/>
      <c r="C89" s="19"/>
      <c r="D89" s="15">
        <f t="shared" si="246"/>
        <v>0</v>
      </c>
      <c r="E89" s="15" t="str">
        <f t="shared" si="232"/>
        <v/>
      </c>
      <c r="F89" s="15" t="str">
        <f t="shared" si="233"/>
        <v/>
      </c>
      <c r="G89" s="15" t="str">
        <f t="shared" si="234"/>
        <v/>
      </c>
      <c r="H89" s="20"/>
      <c r="I89" s="15" t="str">
        <f t="shared" si="247"/>
        <v/>
      </c>
      <c r="J89" s="15">
        <f>IF(I89="",0,VLOOKUP(I89,Pointage[#All],2,FALSE)*J$83)</f>
        <v>0</v>
      </c>
      <c r="K89" s="24"/>
      <c r="L89" s="15" t="str">
        <f t="shared" si="248"/>
        <v/>
      </c>
      <c r="M89" s="15">
        <f>IF(L89="",0,VLOOKUP(L89,Pointage[#All],2,FALSE)*M$83)</f>
        <v>0</v>
      </c>
      <c r="N89" s="24"/>
      <c r="O89" s="15" t="str">
        <f t="shared" si="249"/>
        <v/>
      </c>
      <c r="P89" s="15">
        <f>IF(O89="",0,VLOOKUP(O89,Pointage[#All],2,FALSE)*P$83)</f>
        <v>0</v>
      </c>
      <c r="Q89" s="24"/>
      <c r="R89" s="15" t="str">
        <f t="shared" si="250"/>
        <v/>
      </c>
      <c r="S89" s="15">
        <f>IF(R89="",0,VLOOKUP(R89,Pointage[#All],2,FALSE)*S$83)</f>
        <v>0</v>
      </c>
      <c r="T89" s="16">
        <f t="shared" si="235"/>
        <v>0</v>
      </c>
      <c r="U89" s="20"/>
      <c r="V89" s="15" t="str">
        <f t="shared" si="251"/>
        <v/>
      </c>
      <c r="W89" s="15">
        <f>IF(V89="",0,VLOOKUP(V89,Pointage[#All],2,FALSE)*W$83)</f>
        <v>0</v>
      </c>
      <c r="X89" s="24"/>
      <c r="Y89" s="15" t="str">
        <f t="shared" si="252"/>
        <v/>
      </c>
      <c r="Z89" s="15">
        <f>IF(Y89="",0,VLOOKUP(Y89,Pointage[#All],2,FALSE)*Z$83)</f>
        <v>0</v>
      </c>
      <c r="AA89" s="24"/>
      <c r="AB89" s="15" t="str">
        <f t="shared" si="253"/>
        <v/>
      </c>
      <c r="AC89" s="15">
        <f>IF(AB89="",0,VLOOKUP(AB89,Pointage[#All],2,FALSE)*AC$83)</f>
        <v>0</v>
      </c>
      <c r="AD89" s="24"/>
      <c r="AE89" s="15" t="str">
        <f t="shared" si="236"/>
        <v/>
      </c>
      <c r="AF89" s="15">
        <f>IF(AE89="",0,VLOOKUP(AE89,Pointage[#All],2,FALSE)*AF$83)</f>
        <v>0</v>
      </c>
      <c r="AG89" s="16">
        <f t="shared" si="237"/>
        <v>0</v>
      </c>
      <c r="AH89" s="20"/>
      <c r="AI89" s="15" t="str">
        <f t="shared" si="254"/>
        <v/>
      </c>
      <c r="AJ89" s="15">
        <f>IF(AI89="",0,VLOOKUP(AI89,Pointage[#All],2,FALSE)*AJ$83)</f>
        <v>0</v>
      </c>
      <c r="AK89" s="24"/>
      <c r="AL89" s="15" t="str">
        <f t="shared" si="255"/>
        <v/>
      </c>
      <c r="AM89" s="15">
        <f>IF(AL89="",0,VLOOKUP(AL89,Pointage[#All],2,FALSE)*AM$83)</f>
        <v>0</v>
      </c>
      <c r="AN89" s="24"/>
      <c r="AO89" s="15" t="str">
        <f t="shared" si="256"/>
        <v/>
      </c>
      <c r="AP89" s="15">
        <f>IF(AO89="",0,VLOOKUP(AO89,Pointage[#All],2,FALSE)*AP$83)</f>
        <v>0</v>
      </c>
      <c r="AQ89" s="24"/>
      <c r="AR89" s="15" t="str">
        <f t="shared" si="238"/>
        <v/>
      </c>
      <c r="AS89" s="15">
        <f>IF(AR89="",0,VLOOKUP(AR89,Pointage[#All],2,FALSE)*AS$83)</f>
        <v>0</v>
      </c>
      <c r="AT89" s="16">
        <f t="shared" si="239"/>
        <v>0</v>
      </c>
      <c r="AU89" s="20"/>
      <c r="AV89" s="15" t="str">
        <f t="shared" si="257"/>
        <v/>
      </c>
      <c r="AW89" s="15">
        <f>IF(AV89="",0,VLOOKUP(AV89,Pointage[#All],2,FALSE)*AW$83)</f>
        <v>0</v>
      </c>
      <c r="AX89" s="24"/>
      <c r="AY89" s="15" t="str">
        <f t="shared" si="258"/>
        <v/>
      </c>
      <c r="AZ89" s="15">
        <f>IF(AY89="",0,VLOOKUP(AY89,Pointage[#All],2,FALSE)*AZ$83)</f>
        <v>0</v>
      </c>
      <c r="BA89" s="24"/>
      <c r="BB89" s="15" t="str">
        <f t="shared" si="259"/>
        <v/>
      </c>
      <c r="BC89" s="15">
        <f>IF(BB89="",0,VLOOKUP(BB89,Pointage[#All],2,FALSE)*BC$83)</f>
        <v>0</v>
      </c>
      <c r="BD89" s="24"/>
      <c r="BE89" s="15" t="str">
        <f t="shared" si="260"/>
        <v/>
      </c>
      <c r="BF89" s="15">
        <f>IF(BE89="",0,VLOOKUP(BE89,Pointage[#All],2,FALSE)*BF$75)</f>
        <v>0</v>
      </c>
      <c r="BG89" s="16">
        <f t="shared" si="240"/>
        <v>0</v>
      </c>
      <c r="BH89" s="20"/>
      <c r="BI89" s="15" t="str">
        <f t="shared" si="261"/>
        <v/>
      </c>
      <c r="BJ89" s="15">
        <f>IF(BI89="",0,VLOOKUP(BI89,Pointage[#All],2,FALSE)*BJ$83)</f>
        <v>0</v>
      </c>
      <c r="BK89" s="24"/>
      <c r="BL89" s="15" t="str">
        <f t="shared" si="262"/>
        <v/>
      </c>
      <c r="BM89" s="15">
        <f>IF(BL89="",0,VLOOKUP(BL89,Pointage[#All],2,FALSE)*BM$83)</f>
        <v>0</v>
      </c>
      <c r="BN89" s="24"/>
      <c r="BO89" s="15" t="str">
        <f t="shared" si="263"/>
        <v/>
      </c>
      <c r="BP89" s="15">
        <f>IF(BO89="",0,VLOOKUP(BO89,Pointage[#All],2,FALSE)*BP$83)</f>
        <v>0</v>
      </c>
      <c r="BQ89" s="24"/>
      <c r="BR89" s="15" t="str">
        <f t="shared" si="241"/>
        <v/>
      </c>
      <c r="BS89" s="15">
        <f>IF(BR89="",0,VLOOKUP(BR89,Pointage[#All],2,FALSE)*BS$83)</f>
        <v>0</v>
      </c>
      <c r="BT89" s="16">
        <f t="shared" si="242"/>
        <v>0</v>
      </c>
      <c r="BU89" s="20"/>
      <c r="BV89" s="15" t="str">
        <f t="shared" si="264"/>
        <v/>
      </c>
      <c r="BW89" s="15">
        <f>IF(BV89="",0,VLOOKUP(BV89,Pointage[#All],2,FALSE)*BW$75)</f>
        <v>0</v>
      </c>
      <c r="BX89" s="24"/>
      <c r="BY89" s="15" t="str">
        <f t="shared" si="265"/>
        <v/>
      </c>
      <c r="BZ89" s="15">
        <f>IF(BY89="",0,VLOOKUP(BY89,Pointage[#All],2,FALSE)*BZ$75)</f>
        <v>0</v>
      </c>
      <c r="CA89" s="24"/>
      <c r="CB89" s="15" t="str">
        <f t="shared" si="266"/>
        <v/>
      </c>
      <c r="CC89" s="15">
        <f>IF(CB89="",0,VLOOKUP(CB89,Pointage[#All],2,FALSE)*CC$75)</f>
        <v>0</v>
      </c>
      <c r="CD89" s="24"/>
      <c r="CE89" s="15" t="str">
        <f t="shared" si="243"/>
        <v/>
      </c>
      <c r="CF89" s="15">
        <f>IF(CE89="",0,VLOOKUP(CE89,Pointage[#All],2,FALSE)*CF$75)</f>
        <v>0</v>
      </c>
      <c r="CG89" s="16">
        <f t="shared" si="244"/>
        <v>0</v>
      </c>
      <c r="CH89" s="17">
        <f t="shared" si="245"/>
        <v>0</v>
      </c>
      <c r="CI89" s="44"/>
      <c r="CJ89" s="45">
        <f t="shared" si="207"/>
        <v>0</v>
      </c>
    </row>
    <row r="90" spans="1:88" x14ac:dyDescent="0.3">
      <c r="A90" s="20"/>
      <c r="B90" s="19"/>
      <c r="C90" s="19"/>
      <c r="D90" s="15">
        <f t="shared" si="246"/>
        <v>0</v>
      </c>
      <c r="E90" s="15" t="str">
        <f t="shared" si="232"/>
        <v/>
      </c>
      <c r="F90" s="15" t="str">
        <f t="shared" si="233"/>
        <v/>
      </c>
      <c r="G90" s="15" t="str">
        <f t="shared" si="234"/>
        <v/>
      </c>
      <c r="H90" s="20"/>
      <c r="I90" s="15" t="str">
        <f t="shared" si="247"/>
        <v/>
      </c>
      <c r="J90" s="15">
        <f>IF(I90="",0,VLOOKUP(I90,Pointage[#All],2,FALSE)*J$83)</f>
        <v>0</v>
      </c>
      <c r="K90" s="24"/>
      <c r="L90" s="15" t="str">
        <f t="shared" si="248"/>
        <v/>
      </c>
      <c r="M90" s="15">
        <f>IF(L90="",0,VLOOKUP(L90,Pointage[#All],2,FALSE)*M$83)</f>
        <v>0</v>
      </c>
      <c r="N90" s="24"/>
      <c r="O90" s="15" t="str">
        <f t="shared" si="249"/>
        <v/>
      </c>
      <c r="P90" s="15">
        <f>IF(O90="",0,VLOOKUP(O90,Pointage[#All],2,FALSE)*P$83)</f>
        <v>0</v>
      </c>
      <c r="Q90" s="24"/>
      <c r="R90" s="15" t="str">
        <f t="shared" si="250"/>
        <v/>
      </c>
      <c r="S90" s="15">
        <f>IF(R90="",0,VLOOKUP(R90,Pointage[#All],2,FALSE)*S$83)</f>
        <v>0</v>
      </c>
      <c r="T90" s="16">
        <f t="shared" si="235"/>
        <v>0</v>
      </c>
      <c r="U90" s="20"/>
      <c r="V90" s="15" t="str">
        <f t="shared" si="251"/>
        <v/>
      </c>
      <c r="W90" s="15">
        <f>IF(V90="",0,VLOOKUP(V90,Pointage[#All],2,FALSE)*W$83)</f>
        <v>0</v>
      </c>
      <c r="X90" s="24"/>
      <c r="Y90" s="15" t="str">
        <f t="shared" si="252"/>
        <v/>
      </c>
      <c r="Z90" s="15">
        <f>IF(Y90="",0,VLOOKUP(Y90,Pointage[#All],2,FALSE)*Z$83)</f>
        <v>0</v>
      </c>
      <c r="AA90" s="24"/>
      <c r="AB90" s="15" t="str">
        <f t="shared" si="253"/>
        <v/>
      </c>
      <c r="AC90" s="15">
        <f>IF(AB90="",0,VLOOKUP(AB90,Pointage[#All],2,FALSE)*AC$83)</f>
        <v>0</v>
      </c>
      <c r="AD90" s="24"/>
      <c r="AE90" s="15" t="str">
        <f t="shared" si="236"/>
        <v/>
      </c>
      <c r="AF90" s="15">
        <f>IF(AE90="",0,VLOOKUP(AE90,Pointage[#All],2,FALSE)*AF$83)</f>
        <v>0</v>
      </c>
      <c r="AG90" s="16">
        <f t="shared" si="237"/>
        <v>0</v>
      </c>
      <c r="AH90" s="20"/>
      <c r="AI90" s="15" t="str">
        <f t="shared" si="254"/>
        <v/>
      </c>
      <c r="AJ90" s="15">
        <f>IF(AI90="",0,VLOOKUP(AI90,Pointage[#All],2,FALSE)*AJ$83)</f>
        <v>0</v>
      </c>
      <c r="AK90" s="24"/>
      <c r="AL90" s="15" t="str">
        <f t="shared" si="255"/>
        <v/>
      </c>
      <c r="AM90" s="15">
        <f>IF(AL90="",0,VLOOKUP(AL90,Pointage[#All],2,FALSE)*AM$83)</f>
        <v>0</v>
      </c>
      <c r="AN90" s="24"/>
      <c r="AO90" s="15" t="str">
        <f t="shared" si="256"/>
        <v/>
      </c>
      <c r="AP90" s="15">
        <f>IF(AO90="",0,VLOOKUP(AO90,Pointage[#All],2,FALSE)*AP$83)</f>
        <v>0</v>
      </c>
      <c r="AQ90" s="24"/>
      <c r="AR90" s="15" t="str">
        <f t="shared" si="238"/>
        <v/>
      </c>
      <c r="AS90" s="15">
        <f>IF(AR90="",0,VLOOKUP(AR90,Pointage[#All],2,FALSE)*AS$83)</f>
        <v>0</v>
      </c>
      <c r="AT90" s="16">
        <f t="shared" si="239"/>
        <v>0</v>
      </c>
      <c r="AU90" s="20"/>
      <c r="AV90" s="15" t="str">
        <f t="shared" si="257"/>
        <v/>
      </c>
      <c r="AW90" s="15">
        <f>IF(AV90="",0,VLOOKUP(AV90,Pointage[#All],2,FALSE)*AW$83)</f>
        <v>0</v>
      </c>
      <c r="AX90" s="24"/>
      <c r="AY90" s="15" t="str">
        <f t="shared" si="258"/>
        <v/>
      </c>
      <c r="AZ90" s="15">
        <f>IF(AY90="",0,VLOOKUP(AY90,Pointage[#All],2,FALSE)*AZ$83)</f>
        <v>0</v>
      </c>
      <c r="BA90" s="24"/>
      <c r="BB90" s="15" t="str">
        <f t="shared" si="259"/>
        <v/>
      </c>
      <c r="BC90" s="15">
        <f>IF(BB90="",0,VLOOKUP(BB90,Pointage[#All],2,FALSE)*BC$83)</f>
        <v>0</v>
      </c>
      <c r="BD90" s="24"/>
      <c r="BE90" s="15" t="str">
        <f t="shared" si="260"/>
        <v/>
      </c>
      <c r="BF90" s="15">
        <f>IF(BE90="",0,VLOOKUP(BE90,Pointage[#All],2,FALSE)*BF$75)</f>
        <v>0</v>
      </c>
      <c r="BG90" s="16">
        <f t="shared" si="240"/>
        <v>0</v>
      </c>
      <c r="BH90" s="20"/>
      <c r="BI90" s="15" t="str">
        <f t="shared" si="261"/>
        <v/>
      </c>
      <c r="BJ90" s="15">
        <f>IF(BI90="",0,VLOOKUP(BI90,Pointage[#All],2,FALSE)*BJ$83)</f>
        <v>0</v>
      </c>
      <c r="BK90" s="24"/>
      <c r="BL90" s="15" t="str">
        <f t="shared" si="262"/>
        <v/>
      </c>
      <c r="BM90" s="15">
        <f>IF(BL90="",0,VLOOKUP(BL90,Pointage[#All],2,FALSE)*BM$83)</f>
        <v>0</v>
      </c>
      <c r="BN90" s="24"/>
      <c r="BO90" s="15" t="str">
        <f t="shared" si="263"/>
        <v/>
      </c>
      <c r="BP90" s="15">
        <f>IF(BO90="",0,VLOOKUP(BO90,Pointage[#All],2,FALSE)*BP$83)</f>
        <v>0</v>
      </c>
      <c r="BQ90" s="24"/>
      <c r="BR90" s="15" t="str">
        <f t="shared" si="241"/>
        <v/>
      </c>
      <c r="BS90" s="15">
        <f>IF(BR90="",0,VLOOKUP(BR90,Pointage[#All],2,FALSE)*BS$83)</f>
        <v>0</v>
      </c>
      <c r="BT90" s="16">
        <f t="shared" si="242"/>
        <v>0</v>
      </c>
      <c r="BU90" s="20"/>
      <c r="BV90" s="15" t="str">
        <f t="shared" si="264"/>
        <v/>
      </c>
      <c r="BW90" s="15">
        <f>IF(BV90="",0,VLOOKUP(BV90,Pointage[#All],2,FALSE)*BW$75)</f>
        <v>0</v>
      </c>
      <c r="BX90" s="24"/>
      <c r="BY90" s="15" t="str">
        <f t="shared" si="265"/>
        <v/>
      </c>
      <c r="BZ90" s="15">
        <f>IF(BY90="",0,VLOOKUP(BY90,Pointage[#All],2,FALSE)*BZ$75)</f>
        <v>0</v>
      </c>
      <c r="CA90" s="24"/>
      <c r="CB90" s="15" t="str">
        <f t="shared" si="266"/>
        <v/>
      </c>
      <c r="CC90" s="15">
        <f>IF(CB90="",0,VLOOKUP(CB90,Pointage[#All],2,FALSE)*CC$75)</f>
        <v>0</v>
      </c>
      <c r="CD90" s="24"/>
      <c r="CE90" s="15" t="str">
        <f t="shared" si="243"/>
        <v/>
      </c>
      <c r="CF90" s="15">
        <f>IF(CE90="",0,VLOOKUP(CE90,Pointage[#All],2,FALSE)*CF$75)</f>
        <v>0</v>
      </c>
      <c r="CG90" s="16">
        <f t="shared" si="244"/>
        <v>0</v>
      </c>
      <c r="CH90" s="17">
        <f t="shared" si="245"/>
        <v>0</v>
      </c>
      <c r="CI90" s="46"/>
      <c r="CJ90" s="45">
        <f t="shared" si="207"/>
        <v>0</v>
      </c>
    </row>
    <row r="91" spans="1:88" x14ac:dyDescent="0.3">
      <c r="A91" s="20"/>
      <c r="B91" s="19"/>
      <c r="C91" s="19"/>
      <c r="D91" s="15">
        <f t="shared" si="246"/>
        <v>0</v>
      </c>
      <c r="E91" s="15" t="str">
        <f t="shared" si="232"/>
        <v/>
      </c>
      <c r="F91" s="15" t="str">
        <f t="shared" si="233"/>
        <v/>
      </c>
      <c r="G91" s="15" t="str">
        <f t="shared" si="234"/>
        <v/>
      </c>
      <c r="H91" s="20"/>
      <c r="I91" s="15" t="str">
        <f t="shared" si="247"/>
        <v/>
      </c>
      <c r="J91" s="15">
        <f>IF(I91="",0,VLOOKUP(I91,Pointage[#All],2,FALSE)*J$83)</f>
        <v>0</v>
      </c>
      <c r="K91" s="24"/>
      <c r="L91" s="15" t="str">
        <f t="shared" si="248"/>
        <v/>
      </c>
      <c r="M91" s="15">
        <f>IF(L91="",0,VLOOKUP(L91,Pointage[#All],2,FALSE)*M$83)</f>
        <v>0</v>
      </c>
      <c r="N91" s="24"/>
      <c r="O91" s="15" t="str">
        <f t="shared" si="249"/>
        <v/>
      </c>
      <c r="P91" s="15">
        <f>IF(O91="",0,VLOOKUP(O91,Pointage[#All],2,FALSE)*P$83)</f>
        <v>0</v>
      </c>
      <c r="Q91" s="24"/>
      <c r="R91" s="15" t="str">
        <f t="shared" si="250"/>
        <v/>
      </c>
      <c r="S91" s="15">
        <f>IF(R91="",0,VLOOKUP(R91,Pointage[#All],2,FALSE)*S$83)</f>
        <v>0</v>
      </c>
      <c r="T91" s="16">
        <f t="shared" si="235"/>
        <v>0</v>
      </c>
      <c r="U91" s="20"/>
      <c r="V91" s="15" t="str">
        <f t="shared" si="251"/>
        <v/>
      </c>
      <c r="W91" s="15">
        <f>IF(V91="",0,VLOOKUP(V91,Pointage[#All],2,FALSE)*W$83)</f>
        <v>0</v>
      </c>
      <c r="X91" s="24"/>
      <c r="Y91" s="15" t="str">
        <f t="shared" si="252"/>
        <v/>
      </c>
      <c r="Z91" s="15">
        <f>IF(Y91="",0,VLOOKUP(Y91,Pointage[#All],2,FALSE)*Z$83)</f>
        <v>0</v>
      </c>
      <c r="AA91" s="24"/>
      <c r="AB91" s="15" t="str">
        <f t="shared" si="253"/>
        <v/>
      </c>
      <c r="AC91" s="15">
        <f>IF(AB91="",0,VLOOKUP(AB91,Pointage[#All],2,FALSE)*AC$83)</f>
        <v>0</v>
      </c>
      <c r="AD91" s="24"/>
      <c r="AE91" s="15" t="str">
        <f t="shared" si="236"/>
        <v/>
      </c>
      <c r="AF91" s="15">
        <f>IF(AE91="",0,VLOOKUP(AE91,Pointage[#All],2,FALSE)*AF$83)</f>
        <v>0</v>
      </c>
      <c r="AG91" s="16">
        <f t="shared" si="237"/>
        <v>0</v>
      </c>
      <c r="AH91" s="20"/>
      <c r="AI91" s="15" t="str">
        <f t="shared" si="254"/>
        <v/>
      </c>
      <c r="AJ91" s="15">
        <f>IF(AI91="",0,VLOOKUP(AI91,Pointage[#All],2,FALSE)*AJ$83)</f>
        <v>0</v>
      </c>
      <c r="AK91" s="24"/>
      <c r="AL91" s="15" t="str">
        <f t="shared" si="255"/>
        <v/>
      </c>
      <c r="AM91" s="15">
        <f>IF(AL91="",0,VLOOKUP(AL91,Pointage[#All],2,FALSE)*AM$83)</f>
        <v>0</v>
      </c>
      <c r="AN91" s="24"/>
      <c r="AO91" s="15" t="str">
        <f t="shared" si="256"/>
        <v/>
      </c>
      <c r="AP91" s="15">
        <f>IF(AO91="",0,VLOOKUP(AO91,Pointage[#All],2,FALSE)*AP$83)</f>
        <v>0</v>
      </c>
      <c r="AQ91" s="24"/>
      <c r="AR91" s="15" t="str">
        <f t="shared" si="238"/>
        <v/>
      </c>
      <c r="AS91" s="15">
        <f>IF(AR91="",0,VLOOKUP(AR91,Pointage[#All],2,FALSE)*AS$83)</f>
        <v>0</v>
      </c>
      <c r="AT91" s="16">
        <f t="shared" si="239"/>
        <v>0</v>
      </c>
      <c r="AU91" s="20"/>
      <c r="AV91" s="15" t="str">
        <f t="shared" si="257"/>
        <v/>
      </c>
      <c r="AW91" s="15">
        <f>IF(AV91="",0,VLOOKUP(AV91,Pointage[#All],2,FALSE)*AW$83)</f>
        <v>0</v>
      </c>
      <c r="AX91" s="24"/>
      <c r="AY91" s="15" t="str">
        <f t="shared" si="258"/>
        <v/>
      </c>
      <c r="AZ91" s="15">
        <f>IF(AY91="",0,VLOOKUP(AY91,Pointage[#All],2,FALSE)*AZ$83)</f>
        <v>0</v>
      </c>
      <c r="BA91" s="24"/>
      <c r="BB91" s="15" t="str">
        <f t="shared" si="259"/>
        <v/>
      </c>
      <c r="BC91" s="15">
        <f>IF(BB91="",0,VLOOKUP(BB91,Pointage[#All],2,FALSE)*BC$83)</f>
        <v>0</v>
      </c>
      <c r="BD91" s="24"/>
      <c r="BE91" s="15" t="str">
        <f t="shared" si="260"/>
        <v/>
      </c>
      <c r="BF91" s="15">
        <f>IF(BE91="",0,VLOOKUP(BE91,Pointage[#All],2,FALSE)*BF$75)</f>
        <v>0</v>
      </c>
      <c r="BG91" s="16">
        <f t="shared" si="240"/>
        <v>0</v>
      </c>
      <c r="BH91" s="20"/>
      <c r="BI91" s="15" t="str">
        <f t="shared" si="261"/>
        <v/>
      </c>
      <c r="BJ91" s="15">
        <f>IF(BI91="",0,VLOOKUP(BI91,Pointage[#All],2,FALSE)*BJ$83)</f>
        <v>0</v>
      </c>
      <c r="BK91" s="24"/>
      <c r="BL91" s="15" t="str">
        <f t="shared" si="262"/>
        <v/>
      </c>
      <c r="BM91" s="15">
        <f>IF(BL91="",0,VLOOKUP(BL91,Pointage[#All],2,FALSE)*BM$83)</f>
        <v>0</v>
      </c>
      <c r="BN91" s="24"/>
      <c r="BO91" s="15" t="str">
        <f t="shared" si="263"/>
        <v/>
      </c>
      <c r="BP91" s="15">
        <f>IF(BO91="",0,VLOOKUP(BO91,Pointage[#All],2,FALSE)*BP$83)</f>
        <v>0</v>
      </c>
      <c r="BQ91" s="24"/>
      <c r="BR91" s="15" t="str">
        <f t="shared" si="241"/>
        <v/>
      </c>
      <c r="BS91" s="15">
        <f>IF(BR91="",0,VLOOKUP(BR91,Pointage[#All],2,FALSE)*BS$83)</f>
        <v>0</v>
      </c>
      <c r="BT91" s="16">
        <f t="shared" si="242"/>
        <v>0</v>
      </c>
      <c r="BU91" s="20"/>
      <c r="BV91" s="15" t="str">
        <f t="shared" si="264"/>
        <v/>
      </c>
      <c r="BW91" s="15">
        <f>IF(BV91="",0,VLOOKUP(BV91,Pointage[#All],2,FALSE)*BW$75)</f>
        <v>0</v>
      </c>
      <c r="BX91" s="24"/>
      <c r="BY91" s="15" t="str">
        <f t="shared" si="265"/>
        <v/>
      </c>
      <c r="BZ91" s="15">
        <f>IF(BY91="",0,VLOOKUP(BY91,Pointage[#All],2,FALSE)*BZ$75)</f>
        <v>0</v>
      </c>
      <c r="CA91" s="24"/>
      <c r="CB91" s="15" t="str">
        <f t="shared" si="266"/>
        <v/>
      </c>
      <c r="CC91" s="15">
        <f>IF(CB91="",0,VLOOKUP(CB91,Pointage[#All],2,FALSE)*CC$75)</f>
        <v>0</v>
      </c>
      <c r="CD91" s="24"/>
      <c r="CE91" s="15" t="str">
        <f t="shared" si="243"/>
        <v/>
      </c>
      <c r="CF91" s="15">
        <f>IF(CE91="",0,VLOOKUP(CE91,Pointage[#All],2,FALSE)*CF$75)</f>
        <v>0</v>
      </c>
      <c r="CG91" s="16">
        <f t="shared" si="244"/>
        <v>0</v>
      </c>
      <c r="CH91" s="17">
        <f t="shared" si="245"/>
        <v>0</v>
      </c>
      <c r="CI91" s="25"/>
      <c r="CJ91" s="45">
        <f t="shared" si="207"/>
        <v>0</v>
      </c>
    </row>
  </sheetData>
  <sheetProtection algorithmName="SHA-512" hashValue="yfQG2D8A4Fhz7EWmzRAa7LFCaE6Sw+9MH6ibgweiPy59ifKmNDzwLQ47DntyjlUDQljQMTt45HoDz5qQv4rhoQ==" saltValue="VGdOWt7FojBEo/CotcjKyg==" spinCount="100000" sheet="1" insertRows="0" sort="0"/>
  <sortState xmlns:xlrd2="http://schemas.microsoft.com/office/spreadsheetml/2017/richdata2" ref="A17:CJ25">
    <sortCondition ref="E17:E25"/>
  </sortState>
  <mergeCells count="62">
    <mergeCell ref="BT83:BT84"/>
    <mergeCell ref="CG83:CG84"/>
    <mergeCell ref="CH83:CH84"/>
    <mergeCell ref="A83:G84"/>
    <mergeCell ref="T83:T84"/>
    <mergeCell ref="AG83:AG84"/>
    <mergeCell ref="AT83:AT84"/>
    <mergeCell ref="BG83:BG84"/>
    <mergeCell ref="CH2:CH3"/>
    <mergeCell ref="H1:T1"/>
    <mergeCell ref="U1:AG1"/>
    <mergeCell ref="AH1:AT1"/>
    <mergeCell ref="AU1:BG1"/>
    <mergeCell ref="BU1:CG1"/>
    <mergeCell ref="CG2:CG3"/>
    <mergeCell ref="BH1:BT1"/>
    <mergeCell ref="BT2:BT3"/>
    <mergeCell ref="A15:G16"/>
    <mergeCell ref="T15:T16"/>
    <mergeCell ref="AG15:AG16"/>
    <mergeCell ref="AT15:AT16"/>
    <mergeCell ref="BG15:BG16"/>
    <mergeCell ref="A2:G3"/>
    <mergeCell ref="T2:T3"/>
    <mergeCell ref="AG2:AG3"/>
    <mergeCell ref="AT2:AT3"/>
    <mergeCell ref="BG2:BG3"/>
    <mergeCell ref="CH53:CH54"/>
    <mergeCell ref="CH15:CH16"/>
    <mergeCell ref="A28:G29"/>
    <mergeCell ref="T28:T29"/>
    <mergeCell ref="AG28:AG29"/>
    <mergeCell ref="AT28:AT29"/>
    <mergeCell ref="BG28:BG29"/>
    <mergeCell ref="CH28:CH29"/>
    <mergeCell ref="A53:G54"/>
    <mergeCell ref="T53:T54"/>
    <mergeCell ref="AG53:AG54"/>
    <mergeCell ref="AT53:AT54"/>
    <mergeCell ref="BG53:BG54"/>
    <mergeCell ref="CG15:CG16"/>
    <mergeCell ref="CG28:CG29"/>
    <mergeCell ref="CG53:CG54"/>
    <mergeCell ref="CH75:CH76"/>
    <mergeCell ref="A63:G64"/>
    <mergeCell ref="T63:T64"/>
    <mergeCell ref="AG63:AG64"/>
    <mergeCell ref="AT63:AT64"/>
    <mergeCell ref="BG63:BG64"/>
    <mergeCell ref="CH63:CH64"/>
    <mergeCell ref="A75:G76"/>
    <mergeCell ref="T75:T76"/>
    <mergeCell ref="AG75:AG76"/>
    <mergeCell ref="AT75:AT76"/>
    <mergeCell ref="BG75:BG76"/>
    <mergeCell ref="CG75:CG76"/>
    <mergeCell ref="CG63:CG64"/>
    <mergeCell ref="BT15:BT16"/>
    <mergeCell ref="BT28:BT29"/>
    <mergeCell ref="BT53:BT54"/>
    <mergeCell ref="BT63:BT64"/>
    <mergeCell ref="BT75:BT76"/>
  </mergeCells>
  <printOptions horizontalCentered="1"/>
  <pageMargins left="0.23622047244094491" right="0.23622047244094491" top="0.74803149606299213" bottom="0.74803149606299213" header="0.31496062992125984" footer="0.31496062992125984"/>
  <pageSetup scale="6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7"/>
  <sheetViews>
    <sheetView workbookViewId="0">
      <selection activeCell="A18" sqref="A18"/>
    </sheetView>
  </sheetViews>
  <sheetFormatPr baseColWidth="10" defaultColWidth="11" defaultRowHeight="14.4" x14ac:dyDescent="0.3"/>
  <cols>
    <col min="2" max="2" width="16.77734375" customWidth="1"/>
  </cols>
  <sheetData>
    <row r="1" spans="1:2" x14ac:dyDescent="0.3">
      <c r="A1" t="s">
        <v>10</v>
      </c>
      <c r="B1" t="s">
        <v>13</v>
      </c>
    </row>
    <row r="2" spans="1:2" x14ac:dyDescent="0.3">
      <c r="A2">
        <v>1</v>
      </c>
      <c r="B2">
        <v>6</v>
      </c>
    </row>
    <row r="3" spans="1:2" x14ac:dyDescent="0.3">
      <c r="A3">
        <v>2</v>
      </c>
      <c r="B3">
        <v>5</v>
      </c>
    </row>
    <row r="4" spans="1:2" x14ac:dyDescent="0.3">
      <c r="A4">
        <v>3</v>
      </c>
      <c r="B4">
        <v>4</v>
      </c>
    </row>
    <row r="5" spans="1:2" x14ac:dyDescent="0.3">
      <c r="A5">
        <v>4</v>
      </c>
      <c r="B5">
        <v>3</v>
      </c>
    </row>
    <row r="6" spans="1:2" x14ac:dyDescent="0.3">
      <c r="A6">
        <v>5</v>
      </c>
      <c r="B6">
        <v>2</v>
      </c>
    </row>
    <row r="7" spans="1:2" x14ac:dyDescent="0.3">
      <c r="A7">
        <v>6</v>
      </c>
      <c r="B7">
        <v>1</v>
      </c>
    </row>
    <row r="8" spans="1:2" x14ac:dyDescent="0.3">
      <c r="A8">
        <v>7</v>
      </c>
      <c r="B8">
        <v>0</v>
      </c>
    </row>
    <row r="9" spans="1:2" x14ac:dyDescent="0.3">
      <c r="A9">
        <v>8</v>
      </c>
      <c r="B9">
        <v>0</v>
      </c>
    </row>
    <row r="10" spans="1:2" x14ac:dyDescent="0.3">
      <c r="A10">
        <v>9</v>
      </c>
      <c r="B10">
        <v>0</v>
      </c>
    </row>
    <row r="11" spans="1:2" x14ac:dyDescent="0.3">
      <c r="A11">
        <v>10</v>
      </c>
      <c r="B11">
        <v>0</v>
      </c>
    </row>
    <row r="12" spans="1:2" x14ac:dyDescent="0.3">
      <c r="A12">
        <v>11</v>
      </c>
      <c r="B12">
        <v>0</v>
      </c>
    </row>
    <row r="13" spans="1:2" x14ac:dyDescent="0.3">
      <c r="A13">
        <v>12</v>
      </c>
      <c r="B13">
        <v>0</v>
      </c>
    </row>
    <row r="14" spans="1:2" x14ac:dyDescent="0.3">
      <c r="A14">
        <v>13</v>
      </c>
      <c r="B14">
        <v>0</v>
      </c>
    </row>
    <row r="15" spans="1:2" x14ac:dyDescent="0.3">
      <c r="A15">
        <v>14</v>
      </c>
      <c r="B15">
        <v>0</v>
      </c>
    </row>
    <row r="16" spans="1:2" x14ac:dyDescent="0.3">
      <c r="A16">
        <v>15</v>
      </c>
      <c r="B16">
        <v>0</v>
      </c>
    </row>
    <row r="17" spans="1:2" x14ac:dyDescent="0.3">
      <c r="A17">
        <v>16</v>
      </c>
      <c r="B17"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</vt:i4>
      </vt:variant>
    </vt:vector>
  </HeadingPairs>
  <TitlesOfParts>
    <vt:vector size="7" baseType="lpstr">
      <vt:lpstr>Initiation</vt:lpstr>
      <vt:lpstr>Entraînement</vt:lpstr>
      <vt:lpstr>Niveau 1, 2, 3 et 4</vt:lpstr>
      <vt:lpstr>Pointage</vt:lpstr>
      <vt:lpstr>Entraînement!Zone_d_impression</vt:lpstr>
      <vt:lpstr>Initiation!Zone_d_impression</vt:lpstr>
      <vt:lpstr>'Niveau 1, 2, 3 et 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Sophie Decaen</dc:creator>
  <cp:lastModifiedBy>justine parenteau</cp:lastModifiedBy>
  <cp:lastPrinted>2025-08-31T18:28:33Z</cp:lastPrinted>
  <dcterms:created xsi:type="dcterms:W3CDTF">2022-09-16T18:33:31Z</dcterms:created>
  <dcterms:modified xsi:type="dcterms:W3CDTF">2025-09-05T00:43:20Z</dcterms:modified>
</cp:coreProperties>
</file>